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J:\FHML_OIFHML\Admissions\Master\A-KO(selectieprocedure)\Documenten website en Application Portal\2026\Definitieve versies\"/>
    </mc:Choice>
  </mc:AlternateContent>
  <xr:revisionPtr revIDLastSave="0" documentId="13_ncr:1_{44C256E5-AB13-4CAD-9EE2-0397D0DDCEFA}" xr6:coauthVersionLast="47" xr6:coauthVersionMax="47" xr10:uidLastSave="{00000000-0000-0000-0000-000000000000}"/>
  <bookViews>
    <workbookView xWindow="-120" yWindow="-120" windowWidth="25440" windowHeight="15270" firstSheet="1" activeTab="7" xr2:uid="{E26E4B98-1273-C945-AD1D-8038FDB30A9E}"/>
  </bookViews>
  <sheets>
    <sheet name="Persoonlijke gegevens " sheetId="13" r:id="rId1"/>
    <sheet name="Tabel 1" sheetId="1" r:id="rId2"/>
    <sheet name="Tabel 2" sheetId="9" r:id="rId3"/>
    <sheet name="Tabel 1_Voorbeeld" sheetId="14" r:id="rId4"/>
    <sheet name="Tabel 2_Voorbeeld" sheetId="15" r:id="rId5"/>
    <sheet name="ECTS_berekening" sheetId="11" r:id="rId6"/>
    <sheet name="Corsa" sheetId="12" r:id="rId7"/>
    <sheet name="Sheet_data" sheetId="6" r:id="rId8"/>
  </sheets>
  <definedNames>
    <definedName name="Table_1">Table1[]</definedName>
    <definedName name="Table2">Table_2[]</definedName>
  </definedNames>
  <calcPr calcId="191029"/>
  <pivotCaches>
    <pivotCache cacheId="2" r:id="rId9"/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9" l="1"/>
  <c r="A1" i="9"/>
  <c r="A2" i="1"/>
  <c r="B1" i="1"/>
  <c r="D3" i="12"/>
  <c r="C3" i="12"/>
  <c r="B3" i="12"/>
  <c r="A3" i="12"/>
  <c r="H3" i="12"/>
  <c r="F3" i="12"/>
  <c r="E3" i="12"/>
  <c r="G3" i="12"/>
  <c r="K3" i="12" l="1"/>
  <c r="J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Rory Koenen</author>
  </authors>
  <commentList>
    <comment ref="A4" authorId="0" shapeId="0" xr:uid="{B884980B-381F-DD47-BC80-61E39ABBB317}">
      <text>
        <r>
          <rPr>
            <b/>
            <sz val="9"/>
            <color rgb="FF000000"/>
            <rFont val="Tahoma"/>
            <family val="2"/>
          </rPr>
          <t>A-KO selectie: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Selecteer hier het domein waar het vak thematisch van toepassing is (pulldown).</t>
        </r>
      </text>
    </comment>
    <comment ref="B4" authorId="0" shapeId="0" xr:uid="{08C5F72B-0EB8-D342-A118-F5BF277BA72F}">
      <text>
        <r>
          <rPr>
            <b/>
            <sz val="9"/>
            <color rgb="FF000000"/>
            <rFont val="Tahoma"/>
            <family val="2"/>
          </rPr>
          <t>A-KO selectie: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Selecteer hier de vakcode (pulldown).</t>
        </r>
      </text>
    </comment>
    <comment ref="D4" authorId="0" shapeId="0" xr:uid="{830036B1-40DC-CA4D-9130-B09058630D46}">
      <text>
        <r>
          <rPr>
            <b/>
            <sz val="9"/>
            <color rgb="FF000000"/>
            <rFont val="Tahoma"/>
            <family val="2"/>
          </rPr>
          <t>A-KO selectie: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Geef aan in welke bijlage de vakinformatie terug te vinden is.</t>
        </r>
      </text>
    </comment>
    <comment ref="E4" authorId="0" shapeId="0" xr:uid="{63890F68-65B4-FC48-8551-4C0DC49A4F33}">
      <text>
        <r>
          <rPr>
            <b/>
            <sz val="9"/>
            <color rgb="FF000000"/>
            <rFont val="Tahoma"/>
            <family val="2"/>
          </rPr>
          <t>A-KO selectie: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Korte beschrijving van max. 50 woorden, met relatie tot het domein.
</t>
        </r>
        <r>
          <rPr>
            <sz val="9"/>
            <color rgb="FF000000"/>
            <rFont val="Tahoma"/>
            <family val="2"/>
          </rPr>
          <t>(Uitgebreide genummerde bijlage meesturen)</t>
        </r>
      </text>
    </comment>
    <comment ref="F4" authorId="0" shapeId="0" xr:uid="{CB9202FD-A182-624E-92DA-264FC6291FFA}">
      <text>
        <r>
          <rPr>
            <b/>
            <sz val="9"/>
            <color rgb="FF000000"/>
            <rFont val="Tahoma"/>
            <family val="2"/>
          </rPr>
          <t>A-KO selectie: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Wijs het aantal ECTS toe dat aan het thema, binnen het vak is besteed.</t>
        </r>
      </text>
    </comment>
  </commentList>
</comments>
</file>

<file path=xl/sharedStrings.xml><?xml version="1.0" encoding="utf-8"?>
<sst xmlns="http://schemas.openxmlformats.org/spreadsheetml/2006/main" count="323" uniqueCount="177">
  <si>
    <t>Bijlage Nr.</t>
  </si>
  <si>
    <t>VAKCODE</t>
  </si>
  <si>
    <t>MAX aantal ECTS dat binnen dit studieonderdeel behaald kan worden.</t>
  </si>
  <si>
    <t xml:space="preserve"> Korte beschrijving inhoud studieonderdeel </t>
  </si>
  <si>
    <t>Toegewezen ECTS</t>
  </si>
  <si>
    <t>Vakcode</t>
  </si>
  <si>
    <t xml:space="preserve">Domein </t>
  </si>
  <si>
    <t>Anatomie/Embryologie en Histologie</t>
  </si>
  <si>
    <t>Fysiologie van organen in thorax en abdomen</t>
  </si>
  <si>
    <t>(Moleculaire) celbiologie en Genetica</t>
  </si>
  <si>
    <t>Stofwisseling (koolhydraat-, eiwit- en vetmetabolisme)</t>
  </si>
  <si>
    <t>Hormonale Regelsystemen</t>
  </si>
  <si>
    <t>Zenuwstelsel</t>
  </si>
  <si>
    <t>Immunologie</t>
  </si>
  <si>
    <t>Wetenschapsleer en vaardigheden (epidemiologie, methodologie, statistiek, verslaglegging, presentaties, omgaan met wetenschappelijke informatie)</t>
  </si>
  <si>
    <t xml:space="preserve">Naam studieonderdeel </t>
  </si>
  <si>
    <t>Erasmus Universiteit Rotterdam</t>
  </si>
  <si>
    <t>Radboud Universiteit Nijmegen</t>
  </si>
  <si>
    <t>Rijksuniversiteit Groningen</t>
  </si>
  <si>
    <t>Technische Universiteit Delft</t>
  </si>
  <si>
    <t>Technische Universiteit Eindhoven</t>
  </si>
  <si>
    <t>Universiteit Leiden</t>
  </si>
  <si>
    <t>Universiteit Maastricht</t>
  </si>
  <si>
    <t>Universiteit Twente</t>
  </si>
  <si>
    <t>Universiteit Utrecht, Utrecht</t>
  </si>
  <si>
    <t>Universiteit van Amsterdam</t>
  </si>
  <si>
    <t>Universiteit van Tilburg</t>
  </si>
  <si>
    <t xml:space="preserve">Biologie </t>
  </si>
  <si>
    <t xml:space="preserve">Biomedische Wetenschappen </t>
  </si>
  <si>
    <t xml:space="preserve">Gezondheidswetenschappen </t>
  </si>
  <si>
    <t xml:space="preserve">Gezondheid en Leven </t>
  </si>
  <si>
    <t xml:space="preserve">Diergeneeskunde </t>
  </si>
  <si>
    <t xml:space="preserve">Technische geneeskunde </t>
  </si>
  <si>
    <t xml:space="preserve">Voeding en gezondheid </t>
  </si>
  <si>
    <t>Invulinstructie:</t>
  </si>
  <si>
    <t xml:space="preserve">Indien jij vakken gevolgd hebt aan een opleiding die geen ECTS gebruikt (b.v. buiten de EU, of in het Verenigd Koninkrijk) dan moet je </t>
  </si>
  <si>
    <t>een door de eigen opleiding gewaarmerkte verklaring kunnen overleggen waarin de omrekeningsfactor van hun credit points naar ECTS staat.</t>
  </si>
  <si>
    <t>https://education.ec.europa.eu/sites/default/files/document-library-docs/ects-users-guide_en.pdf</t>
  </si>
  <si>
    <t>Naam en studentnummer (i-nr):</t>
  </si>
  <si>
    <t>Bacheloropleiding + Plaats en Land:</t>
  </si>
  <si>
    <t>Evt Masteropleiding + Plaats en Land:</t>
  </si>
  <si>
    <t>Persoonlijke gegevens Equivalentiebepaling, A-KO Selectie 2026</t>
  </si>
  <si>
    <t>Andere namelijk:</t>
  </si>
  <si>
    <t>&lt;kies universiteit&gt;</t>
  </si>
  <si>
    <t>Studierichting:</t>
  </si>
  <si>
    <t>&lt;kies studierichting&gt;</t>
  </si>
  <si>
    <t>i6xxxxxxx</t>
  </si>
  <si>
    <t>&lt;kies domein&gt;</t>
  </si>
  <si>
    <t>&lt;vul hier de studierichting in als deze niet in de dropdown lijst staat&gt;</t>
  </si>
  <si>
    <t>&lt;vul hier de universiteit, plaats en land in als deze niet in de dropdown lijst staat&gt;</t>
  </si>
  <si>
    <t>Naam studieonderdeel (blok / vak / module) dat bijdrage levert aan de het aantal equivalente ECTS </t>
  </si>
  <si>
    <t xml:space="preserve">N.B.: </t>
  </si>
  <si>
    <t xml:space="preserve">Voor meer informatie over ECTS credits: </t>
  </si>
  <si>
    <t xml:space="preserve">Je moet dan een scan of screenshot van deze verklaring onder de tabel in dit Excelbestand 'GPA-formulier_A-KOselectie2026' plakken </t>
  </si>
  <si>
    <r>
      <t xml:space="preserve">- De vakcodes en/of de naam van de vakken moet </t>
    </r>
    <r>
      <rPr>
        <b/>
        <sz val="14"/>
        <color indexed="8"/>
        <rFont val="Aptos Narrow"/>
        <scheme val="minor"/>
      </rPr>
      <t>exact</t>
    </r>
    <r>
      <rPr>
        <sz val="14"/>
        <color indexed="8"/>
        <rFont val="Aptos Narrow"/>
        <scheme val="minor"/>
      </rPr>
      <t xml:space="preserve"> overeenkomen met deze op de officiële cijferlijst tot nu toe </t>
    </r>
    <r>
      <rPr>
        <sz val="14"/>
        <color theme="1"/>
        <rFont val="Aptos Narrow"/>
        <scheme val="minor"/>
      </rPr>
      <t>(</t>
    </r>
    <r>
      <rPr>
        <b/>
        <sz val="14"/>
        <color theme="1"/>
        <rFont val="Aptos Narrow"/>
        <scheme val="minor"/>
      </rPr>
      <t>voor UM studenten met print uit My UM</t>
    </r>
    <r>
      <rPr>
        <sz val="14"/>
        <color theme="1"/>
        <rFont val="Aptos Narrow"/>
        <scheme val="minor"/>
      </rPr>
      <t>).</t>
    </r>
  </si>
  <si>
    <t>Anton de Kom Universiteit</t>
  </si>
  <si>
    <t>SOMT University of Physiotherapy</t>
  </si>
  <si>
    <t>Universiteit Antwerpen</t>
  </si>
  <si>
    <t>Universiteit Hasselt</t>
  </si>
  <si>
    <t>Geneeskunde</t>
  </si>
  <si>
    <t>Medische Biologie</t>
  </si>
  <si>
    <t>Fysiotherapie</t>
  </si>
  <si>
    <t>Medische Wetenschappen en Technologie</t>
  </si>
  <si>
    <t>University College Pre-med</t>
  </si>
  <si>
    <t>Psychobiologie</t>
  </si>
  <si>
    <t>Row Labels</t>
  </si>
  <si>
    <t>Grand Total</t>
  </si>
  <si>
    <t>Sum of Toegewezen ECTS</t>
  </si>
  <si>
    <t>Evt. opmerkingen /verdere opleiding(en)</t>
  </si>
  <si>
    <t>Biomedische basisvakken</t>
  </si>
  <si>
    <t>Sum of MAX aantal ECTS dat binnen dit studieonderdeel behaald kan worden.</t>
  </si>
  <si>
    <t>ANA</t>
  </si>
  <si>
    <t>FYS</t>
  </si>
  <si>
    <t>CEL</t>
  </si>
  <si>
    <t>STOF</t>
  </si>
  <si>
    <t>HORM</t>
  </si>
  <si>
    <t>ZEN</t>
  </si>
  <si>
    <t>IMM</t>
  </si>
  <si>
    <t>WET</t>
  </si>
  <si>
    <t>BMB</t>
  </si>
  <si>
    <t>Total ECTS Equi</t>
  </si>
  <si>
    <t>DOMEIN &gt; 5 ECTS</t>
  </si>
  <si>
    <t>(blank)</t>
  </si>
  <si>
    <r>
      <t xml:space="preserve">- Lees eerst de </t>
    </r>
    <r>
      <rPr>
        <b/>
        <sz val="14"/>
        <color indexed="8"/>
        <rFont val="Aptos Narrow"/>
        <scheme val="minor"/>
      </rPr>
      <t>Handleiding_A-KOselectie2026</t>
    </r>
    <r>
      <rPr>
        <sz val="14"/>
        <color indexed="8"/>
        <rFont val="Aptos Narrow"/>
        <scheme val="minor"/>
      </rPr>
      <t xml:space="preserve"> goed door</t>
    </r>
    <r>
      <rPr>
        <sz val="14"/>
        <color theme="1"/>
        <rFont val="Aptos Narrow"/>
        <scheme val="minor"/>
      </rPr>
      <t>.</t>
    </r>
  </si>
  <si>
    <t>- Vul hier beneden naam, i-nr en opleiding in. De meest gangbare studies zijn met een dropdown te selecteren.</t>
  </si>
  <si>
    <r>
      <t xml:space="preserve">- Vul vervolgens </t>
    </r>
    <r>
      <rPr>
        <b/>
        <sz val="14"/>
        <color theme="1"/>
        <rFont val="Aptos Narrow"/>
        <scheme val="minor"/>
      </rPr>
      <t>Tabel 1</t>
    </r>
    <r>
      <rPr>
        <sz val="14"/>
        <color theme="1"/>
        <rFont val="Aptos Narrow"/>
        <scheme val="minor"/>
      </rPr>
      <t xml:space="preserve"> in, deze is nodig om </t>
    </r>
    <r>
      <rPr>
        <b/>
        <sz val="14"/>
        <color theme="1"/>
        <rFont val="Aptos Narrow"/>
        <scheme val="minor"/>
      </rPr>
      <t>Tabel 2</t>
    </r>
    <r>
      <rPr>
        <sz val="14"/>
        <color theme="1"/>
        <rFont val="Aptos Narrow"/>
        <scheme val="minor"/>
      </rPr>
      <t xml:space="preserve"> te kunnen invullen (via de dropdown functie).</t>
    </r>
  </si>
  <si>
    <t>- Gebruik de TAB ⇥ toets om nieuwe regels toe te voegen, vul alleen de (blauw) gekleurde regels van de tabel in.</t>
  </si>
  <si>
    <r>
      <t xml:space="preserve">- Kies in </t>
    </r>
    <r>
      <rPr>
        <b/>
        <sz val="14"/>
        <color theme="1"/>
        <rFont val="Aptos Narrow"/>
        <scheme val="minor"/>
      </rPr>
      <t>Tabel 2</t>
    </r>
    <r>
      <rPr>
        <sz val="14"/>
        <color theme="1"/>
        <rFont val="Aptos Narrow"/>
        <scheme val="minor"/>
      </rPr>
      <t xml:space="preserve"> eerst het domein via de dropdown functie, en wijs vervolgens de daarvoor relevante vakken eraan toe.</t>
    </r>
  </si>
  <si>
    <r>
      <t xml:space="preserve">- Vergeet niet de verklaringen aan te vinken. </t>
    </r>
    <r>
      <rPr>
        <sz val="14"/>
        <color rgb="FF0432FF"/>
        <rFont val="Aptos Narrow"/>
        <scheme val="minor"/>
      </rPr>
      <t>Indien niet ingediend volgens deze instructies, dan wordt je equivalentieformulier niet in behandeling  genomen.</t>
    </r>
  </si>
  <si>
    <t>Hiermee bevestig ik dat ik -indien uitgenodigd- in persoon en op locatie kan deelnemen aan het toelatingsexamen en aan de interviews.</t>
  </si>
  <si>
    <t>Voornaam, Achternaam</t>
  </si>
  <si>
    <t>BBS3007</t>
  </si>
  <si>
    <t>Bachelor Thesis</t>
  </si>
  <si>
    <t>BBS3004</t>
  </si>
  <si>
    <t>Practical Project: Biomedical Techniques</t>
  </si>
  <si>
    <t>BBS3003</t>
  </si>
  <si>
    <t>Critical Evaluation of a Biomedical Intervention</t>
  </si>
  <si>
    <t>BBS3024</t>
  </si>
  <si>
    <t>Infection and Immunity</t>
  </si>
  <si>
    <t>BBS3014</t>
  </si>
  <si>
    <t>Immune Responses in Health and Disease</t>
  </si>
  <si>
    <t>BBS2010/BBS2011</t>
  </si>
  <si>
    <t>Scientific Writing II and Presenting II</t>
  </si>
  <si>
    <t>BBS2008</t>
  </si>
  <si>
    <t>Philosophy in Action II</t>
  </si>
  <si>
    <t>BBS2007</t>
  </si>
  <si>
    <t>Statistics: Regression Analysis, ANOVA, logistic Regression, Repeated Measurements</t>
  </si>
  <si>
    <t>BBS2063</t>
  </si>
  <si>
    <t>Sensorimotor Behaviour and Neuroplasticity</t>
  </si>
  <si>
    <t>BBS2052</t>
  </si>
  <si>
    <t>Neuromuscular Control of Movement</t>
  </si>
  <si>
    <t>BBS2042</t>
  </si>
  <si>
    <t>Cell Signaling</t>
  </si>
  <si>
    <t>BBS2003</t>
  </si>
  <si>
    <t>Non-invasive Techniques in Biomedical Research</t>
  </si>
  <si>
    <t>BBS2002</t>
  </si>
  <si>
    <t>From Cradle to Grave: Development, Ageing and Disease</t>
  </si>
  <si>
    <t>BBS2001</t>
  </si>
  <si>
    <t>Threats and Defence Mechanisms</t>
  </si>
  <si>
    <t>BBS1022</t>
  </si>
  <si>
    <t>Presenting and intercultural awareness I</t>
  </si>
  <si>
    <t>BBS1021</t>
  </si>
  <si>
    <t>Scientific Writing I</t>
  </si>
  <si>
    <t>BBS1008</t>
  </si>
  <si>
    <t>Philosophy in Action I</t>
  </si>
  <si>
    <t>BBS1006</t>
  </si>
  <si>
    <t>Critical Appraisal of Biomedical Publications</t>
  </si>
  <si>
    <t>BBS1005</t>
  </si>
  <si>
    <t>Human Genetics, Reproduction and Prenatal Development</t>
  </si>
  <si>
    <t>BBS1004</t>
  </si>
  <si>
    <t>Brain, Behavior and Movement</t>
  </si>
  <si>
    <t>BBS1003</t>
  </si>
  <si>
    <t>Introduction to Statistical Methods for Data Analysis</t>
  </si>
  <si>
    <t>BBS1002</t>
  </si>
  <si>
    <t>Homeostasis and Organ Systems</t>
  </si>
  <si>
    <t>BBS1001</t>
  </si>
  <si>
    <t>The LEGO bricks of life</t>
  </si>
  <si>
    <t>8-weeks blok uit bachelor BMW-UM. Inzicht in de bouwstenen van het leven: nucleïnezuren, eiwitten, vetten en suikers. Thema’s als celstructuur, genetica, en biochemische processen komen aan bod, met nadruk op cellulaire communicatie en weefselvorming.</t>
  </si>
  <si>
    <t>8-weeks blok uit bachelor BMW-UM. Inzicht in homeostase via orgaansystemen zoals longen, nieren en het cardiovasculaire systeem. Thema’s als hormonale en autonome regulatie, gasuitwisseling en vochtbalans worden behandeld.</t>
  </si>
  <si>
    <t>8-weeks blok uit bachelor BMW-UM. Inzicht in menselijke genetica, reproductie en embryonale ontwikkeling. Thema’s als genregulatie, cel proliferatie en orgaanaanleg komen aan bod.</t>
  </si>
  <si>
    <t>8-weeks blok uit bachelor BMW-UM. Analyse van de menselijke levenscyclus, van ontwikkeling en homeostase tot veroudering en ziekte. Thema’s omvatten stamcellen, DNA-reparatie, en leeftijdsgebonden ziekten.</t>
  </si>
  <si>
    <t xml:space="preserve">8-weeks blok uit bachelor BMW-UM. Inzicht in neuromusculaire controle en biomechanica van bewegingen. Thema’s omvatten neurale banen, motorisch leren, en biomechanische principes. </t>
  </si>
  <si>
    <t>8-weeks blok uit bachelor BMW-UM. Inzicht in gastheer-pathogeen interacties en immuunreacties tegen infecties. Thema’s omvatten vaccinontwikkeling, immuuntherapieën, en resistentiemechanismen.</t>
  </si>
  <si>
    <t>8-weeks blok uit bachelor BMW-UM. Inzicht in immuunmechanismen tegen verwondingen, infecties en toxines. Thema’s als ontsteking, complementactivatie, en immuunregulatie komen aan bod.</t>
  </si>
  <si>
    <t>8-weeks blok uit bachelor BMW-UM. Inzicht in de bouwstenen van het leven: nucleïnezuren, eiwitten, vetten en suikers. Thema’s als celstructuur, genetica, en biochemische processen komen aan bod, met nadruk op cellulaire communicatie en weefselvorming</t>
  </si>
  <si>
    <t xml:space="preserve">8-weeks blok uit bachelor BMW-UM. Focus op cellulaire communicatie, inclusief signaaltransductieroutes en biotechnologische 
technieken zoals CRISPR-CAS9. Thema’s omvatten de rol van celcommunicatie in homeostase en ziekte. </t>
  </si>
  <si>
    <t>8-weeks blok uit bachelor BMW-UM. Inzicht in het zenuwstelsel, zintuigen en motorische controle. Thema’s als neurotransmitters, stressrespons en motorische coördinatie worden behandeld.</t>
  </si>
  <si>
    <t>8-weeks blok uit bachelor BMW-UM. Inzicht in neuromusculaire controle en biomechanica van bewegingen. Thema’s omvatten neurale banen, motorisch leren, en biomechanische principes.</t>
  </si>
  <si>
    <t>4-weeks blok uit bachelor BMW-UM. Focus op sensorimotorische transformaties en neuroplasticiteit. Thema’s omvatten adaptatie in motorisch gedrag en hersen computerinterfaces.</t>
  </si>
  <si>
    <t>4-weeks blok uit bachelor BMW-UM. Inleiding in statistische technieken en biomedische data-analyse. Thema’s omvatten hypothesetoetsing, regressie, en inferentiële statistiek</t>
  </si>
  <si>
    <t xml:space="preserve">4-weeks blok uit bachelor BMW-UM. Training in het kritisch beoordelen van biomedische studies. Thema’s omvatten studieontwerp, methodologische kwaliteit, data-interpretatie en validiteit. </t>
  </si>
  <si>
    <t>Langlopend vak uit bachelor BMW-UM. Training in academische schrijfvaardigheden, inclusief methodologie, resultaten en discussie. Studenten leren schrijven volgens internationale wetenschappelijke standaarden en ontwikkelen integriteit en precisie in hun rapportages.</t>
  </si>
  <si>
    <t>Langlopend vak uit bachelor BMW-UM. Verdieping in academisch schrijven en presenteren. Thema’s omvatten datavisualisatie, het schrijven van abstracts, en het presenteren van complexe biomedische onderwerpen.</t>
  </si>
  <si>
    <t>Langlopend vak uit bachelor BMW-UM. Verdieping in biomedische statistiek met technieken zoals lineaire en logistische regressie, ANOVA, en herhaalde metingen.</t>
  </si>
  <si>
    <t>4-weeks blok uit bachelor BMW-UM. Focus op het systematisch beoordelen van biomedische interventies. Thema’s omvatten methodologische nauwkeurigheid, literatuuronderzoek, en data-analyse.</t>
  </si>
  <si>
    <t>8-weeks blok uit bachelor BMW-UM. Uitvoering van een zelfstandig onderzoeksproject met biomedische technieken. Thema’s omvatten experimentele opzet, data-analyse en verslaglegging.</t>
  </si>
  <si>
    <t>BMW - Moleculaire levenswetenschappen</t>
  </si>
  <si>
    <t>&lt;kies track&gt;</t>
  </si>
  <si>
    <t>BMW - Biologische gezondheidskunde</t>
  </si>
  <si>
    <t>BMW - Bewegingswetenschappen</t>
  </si>
  <si>
    <t>GW - Biologie en Gezondheid</t>
  </si>
  <si>
    <t>B - Medische biologie</t>
  </si>
  <si>
    <t>B - Humane biologie</t>
  </si>
  <si>
    <t>UC - Premed</t>
  </si>
  <si>
    <t>Track:</t>
  </si>
  <si>
    <t>&lt;vul hier eventueel de track in als deze niet in de dropdown lijst staat&gt;</t>
  </si>
  <si>
    <t>College of Pharmaceutical Sciences</t>
  </si>
  <si>
    <t>Farmacie</t>
  </si>
  <si>
    <t>Liberal Arts and Sciences (University College)</t>
  </si>
  <si>
    <t>Universiteit Utrecht, Middelburg</t>
  </si>
  <si>
    <t>Wageningen University</t>
  </si>
  <si>
    <t>Vrije Universiteit (Amsterdam)</t>
  </si>
  <si>
    <t>Hiermee bevestig ik dat ik dit formulier en zijn bijlage naar waarheid heb ingevuld.</t>
  </si>
  <si>
    <r>
      <t>- De gedetailleerde vakinformatie dient dan gebundeld in één apart .pdf bestand "</t>
    </r>
    <r>
      <rPr>
        <b/>
        <i/>
        <sz val="14"/>
        <color theme="1"/>
        <rFont val="Aptos Narrow"/>
        <scheme val="minor"/>
      </rPr>
      <t>naam_i_nummer_bijlage_equivalentie</t>
    </r>
    <r>
      <rPr>
        <sz val="14"/>
        <color theme="1"/>
        <rFont val="Aptos Narrow"/>
        <scheme val="minor"/>
      </rPr>
      <t xml:space="preserve">" toegevoegd te worden. </t>
    </r>
  </si>
  <si>
    <t>Voor- en achternaam</t>
  </si>
  <si>
    <t>Video</t>
  </si>
  <si>
    <t xml:space="preserve">- Een video met invulinstructies is beschikbaar onder de volgende link en QR code: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</si>
</sst>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rial"/>
      <family val="2"/>
    </font>
    <font>
      <u/>
      <sz val="12"/>
      <color theme="10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3"/>
      <color rgb="FF000000"/>
      <name val="Helvetica Neue"/>
      <family val="2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sz val="10"/>
      <color theme="1"/>
      <name val="Aptos Narrow"/>
      <scheme val="minor"/>
    </font>
    <font>
      <b/>
      <i/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4"/>
      <color indexed="8"/>
      <name val="Aptos Narrow"/>
      <scheme val="minor"/>
    </font>
    <font>
      <sz val="14"/>
      <color indexed="8"/>
      <name val="Aptos Narrow"/>
      <scheme val="minor"/>
    </font>
    <font>
      <b/>
      <sz val="14"/>
      <color rgb="FFFF0000"/>
      <name val="Aptos Narrow"/>
      <scheme val="minor"/>
    </font>
    <font>
      <b/>
      <sz val="11"/>
      <color rgb="FFFF0000"/>
      <name val="Aptos Narrow"/>
      <scheme val="minor"/>
    </font>
    <font>
      <i/>
      <sz val="14"/>
      <color theme="1"/>
      <name val="Aptos Narrow"/>
      <scheme val="minor"/>
    </font>
    <font>
      <i/>
      <sz val="11"/>
      <color theme="1"/>
      <name val="Aptos Narrow"/>
      <scheme val="minor"/>
    </font>
    <font>
      <u/>
      <sz val="14"/>
      <color theme="10"/>
      <name val="Aptos Narrow"/>
      <scheme val="minor"/>
    </font>
    <font>
      <sz val="14"/>
      <color rgb="FFB2B2B2"/>
      <name val="Aptos Narrow"/>
      <scheme val="minor"/>
    </font>
    <font>
      <sz val="12"/>
      <color rgb="FF0432FF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4"/>
      <color rgb="FF0432FF"/>
      <name val="Aptos Narrow"/>
      <scheme val="minor"/>
    </font>
    <font>
      <sz val="14"/>
      <color rgb="FF0432FF"/>
      <name val="Aptos Narrow"/>
      <scheme val="minor"/>
    </font>
    <font>
      <sz val="9"/>
      <color theme="1"/>
      <name val="Arial"/>
      <family val="2"/>
    </font>
    <font>
      <sz val="14"/>
      <color theme="0" tint="-0.34998626667073579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14" fillId="2" borderId="0" xfId="0" quotePrefix="1" applyFont="1" applyFill="1"/>
    <xf numFmtId="0" fontId="20" fillId="2" borderId="0" xfId="0" applyFont="1" applyFill="1"/>
    <xf numFmtId="0" fontId="22" fillId="2" borderId="0" xfId="0" applyFont="1" applyFill="1"/>
    <xf numFmtId="0" fontId="22" fillId="2" borderId="0" xfId="0" quotePrefix="1" applyFont="1" applyFill="1"/>
    <xf numFmtId="0" fontId="24" fillId="2" borderId="0" xfId="1" applyFont="1" applyFill="1" applyAlignment="1" applyProtection="1"/>
    <xf numFmtId="0" fontId="14" fillId="3" borderId="1" xfId="0" applyFont="1" applyFill="1" applyBorder="1"/>
    <xf numFmtId="0" fontId="14" fillId="3" borderId="2" xfId="0" applyFont="1" applyFill="1" applyBorder="1"/>
    <xf numFmtId="0" fontId="14" fillId="3" borderId="3" xfId="0" applyFont="1" applyFill="1" applyBorder="1"/>
    <xf numFmtId="0" fontId="14" fillId="3" borderId="4" xfId="0" applyFont="1" applyFill="1" applyBorder="1"/>
    <xf numFmtId="0" fontId="14" fillId="3" borderId="5" xfId="0" applyFont="1" applyFill="1" applyBorder="1"/>
    <xf numFmtId="0" fontId="14" fillId="3" borderId="6" xfId="0" applyFont="1" applyFill="1" applyBorder="1"/>
    <xf numFmtId="0" fontId="14" fillId="2" borderId="5" xfId="0" applyFont="1" applyFill="1" applyBorder="1"/>
    <xf numFmtId="0" fontId="14" fillId="3" borderId="7" xfId="0" applyFont="1" applyFill="1" applyBorder="1"/>
    <xf numFmtId="0" fontId="14" fillId="3" borderId="0" xfId="0" applyFont="1" applyFill="1"/>
    <xf numFmtId="0" fontId="14" fillId="3" borderId="1" xfId="0" applyFont="1" applyFill="1" applyBorder="1" applyAlignment="1" applyProtection="1">
      <alignment horizontal="left"/>
      <protection locked="0"/>
    </xf>
    <xf numFmtId="0" fontId="14" fillId="3" borderId="11" xfId="0" applyFont="1" applyFill="1" applyBorder="1" applyAlignment="1" applyProtection="1">
      <alignment horizontal="left"/>
      <protection locked="0"/>
    </xf>
    <xf numFmtId="0" fontId="14" fillId="3" borderId="6" xfId="0" applyFont="1" applyFill="1" applyBorder="1" applyAlignment="1" applyProtection="1">
      <alignment horizontal="left"/>
      <protection locked="0"/>
    </xf>
    <xf numFmtId="0" fontId="14" fillId="3" borderId="4" xfId="0" applyFont="1" applyFill="1" applyBorder="1" applyAlignment="1" applyProtection="1">
      <alignment horizontal="left"/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14" fillId="3" borderId="11" xfId="0" applyFont="1" applyFill="1" applyBorder="1" applyAlignment="1" applyProtection="1">
      <alignment horizontal="center"/>
      <protection locked="0"/>
    </xf>
    <xf numFmtId="0" fontId="14" fillId="3" borderId="12" xfId="0" applyFont="1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center"/>
      <protection locked="0"/>
    </xf>
    <xf numFmtId="0" fontId="14" fillId="3" borderId="6" xfId="0" applyFont="1" applyFill="1" applyBorder="1" applyAlignment="1" applyProtection="1">
      <alignment horizontal="center"/>
      <protection locked="0"/>
    </xf>
    <xf numFmtId="0" fontId="15" fillId="2" borderId="0" xfId="0" applyFont="1" applyFill="1"/>
    <xf numFmtId="0" fontId="17" fillId="2" borderId="0" xfId="0" applyFont="1" applyFill="1"/>
    <xf numFmtId="0" fontId="21" fillId="2" borderId="0" xfId="0" applyFont="1" applyFill="1"/>
    <xf numFmtId="0" fontId="23" fillId="2" borderId="0" xfId="0" applyFont="1" applyFill="1"/>
    <xf numFmtId="0" fontId="14" fillId="3" borderId="13" xfId="0" applyFont="1" applyFill="1" applyBorder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26" fillId="3" borderId="1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15" xfId="0" applyFont="1" applyBorder="1"/>
    <xf numFmtId="0" fontId="0" fillId="0" borderId="15" xfId="0" applyBorder="1"/>
    <xf numFmtId="0" fontId="0" fillId="3" borderId="16" xfId="0" applyFill="1" applyBorder="1"/>
    <xf numFmtId="0" fontId="26" fillId="3" borderId="1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3" borderId="18" xfId="0" applyFont="1" applyFill="1" applyBorder="1"/>
    <xf numFmtId="0" fontId="0" fillId="3" borderId="18" xfId="0" applyFill="1" applyBorder="1"/>
    <xf numFmtId="0" fontId="0" fillId="3" borderId="19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25" fillId="3" borderId="2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horizontal="center"/>
      <protection locked="0"/>
    </xf>
    <xf numFmtId="0" fontId="25" fillId="3" borderId="5" xfId="0" applyFont="1" applyFill="1" applyBorder="1" applyAlignment="1" applyProtection="1">
      <alignment horizontal="left"/>
      <protection locked="0"/>
    </xf>
    <xf numFmtId="0" fontId="27" fillId="0" borderId="0" xfId="0" applyFont="1"/>
    <xf numFmtId="0" fontId="28" fillId="2" borderId="0" xfId="0" applyFont="1" applyFill="1"/>
    <xf numFmtId="0" fontId="29" fillId="2" borderId="0" xfId="0" quotePrefix="1" applyFont="1" applyFill="1"/>
    <xf numFmtId="0" fontId="0" fillId="2" borderId="0" xfId="0" applyFill="1" applyAlignment="1">
      <alignment vertical="center"/>
    </xf>
    <xf numFmtId="2" fontId="0" fillId="0" borderId="0" xfId="0" applyNumberFormat="1" applyAlignment="1" applyProtection="1">
      <alignment vertical="top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1" fillId="0" borderId="0" xfId="0" applyFont="1"/>
    <xf numFmtId="0" fontId="14" fillId="3" borderId="9" xfId="0" applyFont="1" applyFill="1" applyBorder="1" applyAlignment="1" applyProtection="1">
      <alignment horizontal="left"/>
      <protection locked="0"/>
    </xf>
    <xf numFmtId="0" fontId="14" fillId="3" borderId="20" xfId="0" applyFont="1" applyFill="1" applyBorder="1" applyAlignment="1" applyProtection="1">
      <alignment horizontal="left"/>
      <protection locked="0"/>
    </xf>
    <xf numFmtId="0" fontId="32" fillId="3" borderId="11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9" fillId="3" borderId="0" xfId="0" applyFont="1" applyFill="1"/>
    <xf numFmtId="0" fontId="3" fillId="2" borderId="0" xfId="1" applyFill="1"/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3">
    <dxf>
      <alignment vertical="top" textRotation="0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alignment vertical="top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numFmt numFmtId="2" formatCode="0.00"/>
      <alignment vertical="top" textRotation="0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alignment vertical="top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vertical="top" textRotation="0" indent="0" justifyLastLine="0" shrinkToFit="0" readingOrder="0"/>
      <protection locked="0" hidden="0"/>
    </dxf>
    <dxf>
      <alignment horizontal="general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0432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6718</xdr:colOff>
      <xdr:row>27</xdr:row>
      <xdr:rowOff>228466</xdr:rowOff>
    </xdr:from>
    <xdr:to>
      <xdr:col>0</xdr:col>
      <xdr:colOff>698836</xdr:colOff>
      <xdr:row>30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5C8FA6-EF07-5A4E-9BD3-EC0C598554AC}"/>
            </a:ext>
          </a:extLst>
        </xdr:cNvPr>
        <xdr:cNvSpPr txBox="1"/>
      </xdr:nvSpPr>
      <xdr:spPr>
        <a:xfrm>
          <a:off x="6718" y="6553066"/>
          <a:ext cx="692118" cy="520835"/>
        </a:xfrm>
        <a:prstGeom prst="rect">
          <a:avLst/>
        </a:prstGeom>
        <a:solidFill>
          <a:srgbClr val="FFFF00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50" b="1" baseline="0"/>
            <a:t>AUB aan-vinken</a:t>
          </a:r>
          <a:endParaRPr lang="en-US" sz="1050" b="1"/>
        </a:p>
      </xdr:txBody>
    </xdr:sp>
    <xdr:clientData/>
  </xdr:twoCellAnchor>
  <xdr:twoCellAnchor editAs="oneCell">
    <xdr:from>
      <xdr:col>8</xdr:col>
      <xdr:colOff>456932</xdr:colOff>
      <xdr:row>0</xdr:row>
      <xdr:rowOff>6720</xdr:rowOff>
    </xdr:from>
    <xdr:to>
      <xdr:col>9</xdr:col>
      <xdr:colOff>335980</xdr:colOff>
      <xdr:row>7</xdr:row>
      <xdr:rowOff>233321</xdr:rowOff>
    </xdr:to>
    <xdr:pic>
      <xdr:nvPicPr>
        <xdr:cNvPr id="4" name="Picture 3" descr="Generated QR code for sharing">
          <a:extLst>
            <a:ext uri="{FF2B5EF4-FFF2-40B4-BE49-F238E27FC236}">
              <a16:creationId xmlns:a16="http://schemas.microsoft.com/office/drawing/2014/main" id="{9F9B37E7-5CC0-164B-3260-E9AF3E77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720" y="6720"/>
          <a:ext cx="1962117" cy="1966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85099</xdr:colOff>
      <xdr:row>9</xdr:row>
      <xdr:rowOff>191310</xdr:rowOff>
    </xdr:from>
    <xdr:to>
      <xdr:col>5</xdr:col>
      <xdr:colOff>144864</xdr:colOff>
      <xdr:row>12</xdr:row>
      <xdr:rowOff>31831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C6051B-975C-C0CF-2183-2EB0D4BCCC09}"/>
            </a:ext>
          </a:extLst>
        </xdr:cNvPr>
        <xdr:cNvSpPr txBox="1"/>
      </xdr:nvSpPr>
      <xdr:spPr>
        <a:xfrm>
          <a:off x="12255012" y="2256440"/>
          <a:ext cx="899069" cy="45343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Druk  ⇥ voor</a:t>
          </a:r>
          <a:r>
            <a:rPr lang="en-US" sz="1100" baseline="0"/>
            <a:t> nieuwe regel</a:t>
          </a:r>
          <a:endParaRPr lang="en-US" sz="1100"/>
        </a:p>
      </xdr:txBody>
    </xdr:sp>
    <xdr:clientData/>
  </xdr:twoCellAnchor>
  <xdr:twoCellAnchor>
    <xdr:from>
      <xdr:col>3</xdr:col>
      <xdr:colOff>2843696</xdr:colOff>
      <xdr:row>9</xdr:row>
      <xdr:rowOff>127000</xdr:rowOff>
    </xdr:from>
    <xdr:to>
      <xdr:col>4</xdr:col>
      <xdr:colOff>534634</xdr:colOff>
      <xdr:row>9</xdr:row>
      <xdr:rowOff>191310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03D172C-5FED-A3C6-516A-7ADD9FB32DBA}"/>
            </a:ext>
          </a:extLst>
        </xdr:cNvPr>
        <xdr:cNvCxnSpPr>
          <a:stCxn id="3" idx="0"/>
        </xdr:cNvCxnSpPr>
      </xdr:nvCxnSpPr>
      <xdr:spPr>
        <a:xfrm flipH="1" flipV="1">
          <a:off x="12092609" y="2192130"/>
          <a:ext cx="611938" cy="6431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145359</xdr:colOff>
      <xdr:row>6</xdr:row>
      <xdr:rowOff>162351</xdr:rowOff>
    </xdr:from>
    <xdr:to>
      <xdr:col>7</xdr:col>
      <xdr:colOff>367142</xdr:colOff>
      <xdr:row>8</xdr:row>
      <xdr:rowOff>197839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AFD1D16-8506-0E45-A88E-D9136D3C1D46}"/>
            </a:ext>
          </a:extLst>
        </xdr:cNvPr>
        <xdr:cNvSpPr txBox="1"/>
      </xdr:nvSpPr>
      <xdr:spPr>
        <a:xfrm>
          <a:off x="14059054" y="1682597"/>
          <a:ext cx="897448" cy="43588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Druk  ⇥ voor</a:t>
          </a:r>
          <a:r>
            <a:rPr lang="en-US" sz="1100" baseline="0"/>
            <a:t> nieuwe regel</a:t>
          </a:r>
          <a:endParaRPr lang="en-US" sz="1100"/>
        </a:p>
      </xdr:txBody>
    </xdr:sp>
    <xdr:clientData/>
  </xdr:twoCellAnchor>
  <xdr:twoCellAnchor>
    <xdr:from>
      <xdr:col>5</xdr:col>
      <xdr:colOff>1321551</xdr:colOff>
      <xdr:row>7</xdr:row>
      <xdr:rowOff>86877</xdr:rowOff>
    </xdr:from>
    <xdr:to>
      <xdr:col>6</xdr:col>
      <xdr:colOff>145359</xdr:colOff>
      <xdr:row>7</xdr:row>
      <xdr:rowOff>180095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701DDA9-24D4-DA06-41D2-949B7F23FF43}"/>
            </a:ext>
          </a:extLst>
        </xdr:cNvPr>
        <xdr:cNvCxnSpPr>
          <a:stCxn id="7" idx="1"/>
        </xdr:cNvCxnSpPr>
      </xdr:nvCxnSpPr>
      <xdr:spPr>
        <a:xfrm flipH="1" flipV="1">
          <a:off x="13733768" y="1807320"/>
          <a:ext cx="325286" cy="9321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49.649447337964" createdVersion="8" refreshedVersion="8" minRefreshableVersion="3" recordCount="12" xr:uid="{555928C7-A6ED-A344-A60D-AECACF76C8A6}">
  <cacheSource type="worksheet">
    <worksheetSource name="Table1"/>
  </cacheSource>
  <cacheFields count="4">
    <cacheField name="Bijlage Nr." numFmtId="0">
      <sharedItems containsSemiMixedTypes="0" containsString="0" containsNumber="1" containsInteger="1" minValue="1" maxValue="12"/>
    </cacheField>
    <cacheField name="Naam studieonderdeel (blok / vak / module) dat bijdrage levert aan de het aantal equivalente ECTS " numFmtId="0">
      <sharedItems containsNonDate="0" containsString="0" containsBlank="1"/>
    </cacheField>
    <cacheField name="VAKCODE" numFmtId="0">
      <sharedItems containsNonDate="0" containsString="0" containsBlank="1" containsNumber="1" containsInteger="1" minValue="202000811" maxValue="202300263" count="13">
        <m/>
        <n v="202000811" u="1"/>
        <n v="202000813" u="1"/>
        <n v="202100289" u="1"/>
        <n v="202100314" u="1"/>
        <n v="202000819" u="1"/>
        <n v="202000821" u="1"/>
        <n v="202200277" u="1"/>
        <n v="202200289" u="1"/>
        <n v="202300080" u="1"/>
        <n v="202200271" u="1"/>
        <n v="202300263" u="1"/>
        <n v="202000835" u="1"/>
      </sharedItems>
    </cacheField>
    <cacheField name="MAX aantal ECTS dat binnen dit studieonderdeel behaald kan worden.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49.649447569442" createdVersion="8" refreshedVersion="8" minRefreshableVersion="3" recordCount="11" xr:uid="{5E21497A-4A26-454C-A843-2759B8EA321F}">
  <cacheSource type="worksheet">
    <worksheetSource name="Table_2"/>
  </cacheSource>
  <cacheFields count="6">
    <cacheField name="Domein " numFmtId="0">
      <sharedItems containsNonDate="0" containsBlank="1" count="9">
        <m/>
        <s v="Anatomie/Embryologie en Histologie" u="1"/>
        <s v="Fysiologie van organen in thorax en abdomen" u="1"/>
        <s v="(Moleculaire) celbiologie en Genetica" u="1"/>
        <s v="Stofwisseling (koolhydraat-, eiwit- en vetmetabolisme)" u="1"/>
        <s v="Hormonale Regelsystemen" u="1"/>
        <s v="Zenuwstelsel" u="1"/>
        <s v="Immunologie" u="1"/>
        <s v="Wetenschapsleer en vaardigheden (epidemiologie, methodologie, statistiek, verslaglegging, presentaties, omgaan met wetenschappelijke informatie)" u="1"/>
      </sharedItems>
    </cacheField>
    <cacheField name="Vakcode" numFmtId="0">
      <sharedItems containsNonDate="0" containsString="0" containsBlank="1" containsNumber="1" containsInteger="1" minValue="202000811" maxValue="202300263" count="10">
        <m/>
        <n v="202000811" u="1"/>
        <n v="202000813" u="1"/>
        <n v="202000819" u="1"/>
        <n v="202000821" u="1"/>
        <n v="202200277" u="1"/>
        <n v="202100289" u="1"/>
        <n v="202200271" u="1"/>
        <n v="202300263" u="1"/>
        <n v="202100314" u="1"/>
      </sharedItems>
    </cacheField>
    <cacheField name="Naam studieonderdeel " numFmtId="0">
      <sharedItems containsNonDate="0" containsString="0" containsBlank="1"/>
    </cacheField>
    <cacheField name="Bijlage Nr." numFmtId="0">
      <sharedItems containsNonDate="0" containsString="0" containsBlank="1"/>
    </cacheField>
    <cacheField name=" Korte beschrijving inhoud studieonderdeel " numFmtId="0">
      <sharedItems containsNonDate="0" containsString="0" containsBlank="1"/>
    </cacheField>
    <cacheField name="Toegewezen ECTS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1"/>
    <m/>
    <x v="0"/>
    <m/>
  </r>
  <r>
    <n v="2"/>
    <m/>
    <x v="0"/>
    <m/>
  </r>
  <r>
    <n v="3"/>
    <m/>
    <x v="0"/>
    <m/>
  </r>
  <r>
    <n v="4"/>
    <m/>
    <x v="0"/>
    <m/>
  </r>
  <r>
    <n v="5"/>
    <m/>
    <x v="0"/>
    <m/>
  </r>
  <r>
    <n v="6"/>
    <m/>
    <x v="0"/>
    <m/>
  </r>
  <r>
    <n v="7"/>
    <m/>
    <x v="0"/>
    <m/>
  </r>
  <r>
    <n v="8"/>
    <m/>
    <x v="0"/>
    <m/>
  </r>
  <r>
    <n v="9"/>
    <m/>
    <x v="0"/>
    <m/>
  </r>
  <r>
    <n v="10"/>
    <m/>
    <x v="0"/>
    <m/>
  </r>
  <r>
    <n v="11"/>
    <m/>
    <x v="0"/>
    <m/>
  </r>
  <r>
    <n v="12"/>
    <m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m/>
    <m/>
    <m/>
    <m/>
  </r>
  <r>
    <x v="0"/>
    <x v="0"/>
    <m/>
    <m/>
    <m/>
    <m/>
  </r>
  <r>
    <x v="0"/>
    <x v="0"/>
    <m/>
    <m/>
    <m/>
    <m/>
  </r>
  <r>
    <x v="0"/>
    <x v="0"/>
    <m/>
    <m/>
    <m/>
    <m/>
  </r>
  <r>
    <x v="0"/>
    <x v="0"/>
    <m/>
    <m/>
    <m/>
    <m/>
  </r>
  <r>
    <x v="0"/>
    <x v="0"/>
    <m/>
    <m/>
    <m/>
    <m/>
  </r>
  <r>
    <x v="0"/>
    <x v="0"/>
    <m/>
    <m/>
    <m/>
    <m/>
  </r>
  <r>
    <x v="0"/>
    <x v="0"/>
    <m/>
    <m/>
    <m/>
    <m/>
  </r>
  <r>
    <x v="0"/>
    <x v="0"/>
    <m/>
    <m/>
    <m/>
    <m/>
  </r>
  <r>
    <x v="0"/>
    <x v="0"/>
    <m/>
    <m/>
    <m/>
    <m/>
  </r>
  <r>
    <x v="0"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BD3DB4-796A-6946-8F98-6F00B2D396E9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2:B4" firstHeaderRow="1" firstDataRow="1" firstDataCol="1"/>
  <pivotFields count="6">
    <pivotField axis="axisRow" showAll="0">
      <items count="10">
        <item m="1" x="3"/>
        <item m="1" x="1"/>
        <item m="1" x="2"/>
        <item m="1" x="5"/>
        <item m="1" x="7"/>
        <item m="1" x="4"/>
        <item m="1" x="8"/>
        <item m="1" x="6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2">
    <i>
      <x v="8"/>
    </i>
    <i t="grand">
      <x/>
    </i>
  </rowItems>
  <colItems count="1">
    <i/>
  </colItems>
  <dataFields count="1">
    <dataField name="Sum of Toegewezen ECT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017594-D148-0142-8DE3-3C2E19CC4CA2}" name="PivotTable7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4:B36" firstHeaderRow="1" firstDataRow="1" firstDataCol="1"/>
  <pivotFields count="4">
    <pivotField showAll="0"/>
    <pivotField showAll="0"/>
    <pivotField axis="axisRow" showAll="0">
      <items count="14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x="0"/>
        <item t="default"/>
      </items>
    </pivotField>
    <pivotField dataField="1" showAll="0"/>
  </pivotFields>
  <rowFields count="1">
    <field x="2"/>
  </rowFields>
  <rowItems count="2">
    <i>
      <x v="12"/>
    </i>
    <i t="grand">
      <x/>
    </i>
  </rowItems>
  <colItems count="1">
    <i/>
  </colItems>
  <dataFields count="1">
    <dataField name="Sum of MAX aantal ECTS dat binnen dit studieonderdeel behaald kan worden.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88E3A9-4D93-AF4F-BC06-C070F249C52B}" name="PivotTable6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13:B15" firstHeaderRow="1" firstDataRow="1" firstDataCol="1"/>
  <pivotFields count="6">
    <pivotField showAll="0"/>
    <pivotField axis="axisRow" showAll="0">
      <items count="11">
        <item m="1" x="1"/>
        <item m="1" x="2"/>
        <item m="1" x="6"/>
        <item m="1" x="9"/>
        <item m="1" x="3"/>
        <item m="1" x="4"/>
        <item m="1" x="5"/>
        <item m="1" x="7"/>
        <item m="1" x="8"/>
        <item x="0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2">
    <i>
      <x v="9"/>
    </i>
    <i t="grand">
      <x/>
    </i>
  </rowItems>
  <colItems count="1">
    <i/>
  </colItems>
  <dataFields count="1">
    <dataField name="Sum of Toegewezen ECT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E58418-2559-7740-980D-99361314AE82}" name="Table1" displayName="Table1" ref="A3:D10" totalsRowShown="0" headerRowDxfId="22" dataDxfId="21">
  <autoFilter ref="A3:D10" xr:uid="{2CE58418-2559-7740-980D-99361314AE82}"/>
  <tableColumns count="4">
    <tableColumn id="1" xr3:uid="{44FB70A7-85F3-C342-95B8-C1B444F54275}" name="Bijlage Nr." dataDxfId="20"/>
    <tableColumn id="2" xr3:uid="{1CB5B265-B5BB-7842-B735-7F7FAB3DE697}" name="Naam studieonderdeel (blok / vak / module) dat bijdrage levert aan de het aantal equivalente ECTS " dataDxfId="19"/>
    <tableColumn id="3" xr3:uid="{306D86A4-8344-CE46-8C04-DCF95A63A20E}" name="VAKCODE" dataDxfId="18"/>
    <tableColumn id="4" xr3:uid="{07028F0E-A870-604A-98A9-447176696641}" name="MAX aantal ECTS dat binnen dit studieonderdeel behaald kan worden.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69DC85-7B09-4D71-8C70-C14369F63087}" name="Table_2" displayName="Table_2" ref="A3:F8" totalsRowShown="0" headerRowDxfId="16" dataDxfId="15">
  <autoFilter ref="A3:F8" xr:uid="{4702C10B-0FA0-45D7-94D2-63C0CED6BDB4}"/>
  <tableColumns count="6">
    <tableColumn id="1" xr3:uid="{D04694F7-2798-49C5-BFE1-50613CD88EB8}" name="Domein " dataDxfId="14"/>
    <tableColumn id="2" xr3:uid="{2743CEF0-11F0-428A-93F7-A0266421962F}" name="Vakcode" dataDxfId="13"/>
    <tableColumn id="7" xr3:uid="{46210297-F9ED-48FF-89FE-7D2C37E2792D}" name="Naam studieonderdeel " dataDxfId="12"/>
    <tableColumn id="3" xr3:uid="{74DA73E1-D693-4716-82B0-F78C7F90FB9B}" name="Bijlage Nr." dataDxfId="11"/>
    <tableColumn id="4" xr3:uid="{A259C448-D553-4BEC-9E32-375344DCA0E5}" name=" Korte beschrijving inhoud studieonderdeel " dataDxfId="10"/>
    <tableColumn id="5" xr3:uid="{5A9AE343-EAA8-4C59-A38C-BCBDF524F30A}" name="Toegewezen ECTS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0401F4-AA78-F142-A904-29496BCA9614}" name="Table13" displayName="Table13" ref="A3:D26" totalsRowShown="0">
  <autoFilter ref="A3:D26" xr:uid="{2CE58418-2559-7740-980D-99361314AE82}"/>
  <tableColumns count="4">
    <tableColumn id="1" xr3:uid="{44FB70A7-85F3-C342-95B8-C1B444F54275}" name="Bijlage Nr." dataDxfId="8"/>
    <tableColumn id="2" xr3:uid="{1CB5B265-B5BB-7842-B735-7F7FAB3DE697}" name="Naam studieonderdeel (blok / vak / module) dat bijdrage levert aan de het aantal equivalente ECTS " dataDxfId="7"/>
    <tableColumn id="3" xr3:uid="{306D86A4-8344-CE46-8C04-DCF95A63A20E}" name="VAKCODE"/>
    <tableColumn id="4" xr3:uid="{07028F0E-A870-604A-98A9-447176696641}" name="MAX aantal ECTS dat binnen dit studieonderdeel behaald kan worden.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2B1286D-C97A-BF4D-BE50-7B0CF5C85886}" name="Table334" displayName="Table334" ref="A3:F37" totalsRowShown="0" dataDxfId="6">
  <autoFilter ref="A3:F37" xr:uid="{4702C10B-0FA0-45D7-94D2-63C0CED6BDB4}"/>
  <tableColumns count="6">
    <tableColumn id="1" xr3:uid="{B71CB6AC-2E53-E64B-A458-C2D1935DC16A}" name="Domein " dataDxfId="5"/>
    <tableColumn id="2" xr3:uid="{7CEC9CFE-4D8E-7249-A697-1992D978516B}" name="Vakcode" dataDxfId="4"/>
    <tableColumn id="7" xr3:uid="{0F11AC8D-8B8A-AC4E-B674-349D44A7B43C}" name="Naam studieonderdeel " dataDxfId="3"/>
    <tableColumn id="3" xr3:uid="{E0F19C18-5D79-F44D-9B5A-2ACAF0CB6EFE}" name="Bijlage Nr." dataDxfId="2"/>
    <tableColumn id="4" xr3:uid="{F1A121C5-373F-0642-AC55-3EDEBE496321}" name=" Korte beschrijving inhoud studieonderdeel " dataDxfId="1"/>
    <tableColumn id="5" xr3:uid="{7046B68D-D879-5943-A2F3-3F0DF3648523}" name="Toegewezen EC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ediasite.maastrichtuniversity.nl/Mediasite/Play/86486026252a4503bf4cf81984124b571d" TargetMode="External"/><Relationship Id="rId1" Type="http://schemas.openxmlformats.org/officeDocument/2006/relationships/hyperlink" Target="https://education.ec.europa.eu/sites/default/files/document-library-docs/ects-users-guide_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294A-AF31-7942-B15C-5EE1B67DB4AB}">
  <sheetPr codeName="Sheet5">
    <pageSetUpPr fitToPage="1"/>
  </sheetPr>
  <dimension ref="A1:N36"/>
  <sheetViews>
    <sheetView showGridLines="0" topLeftCell="A31" zoomScale="189" zoomScaleNormal="189" workbookViewId="0">
      <selection activeCell="C11" sqref="C11"/>
    </sheetView>
  </sheetViews>
  <sheetFormatPr defaultColWidth="8.875" defaultRowHeight="15.75"/>
  <cols>
    <col min="1" max="1" width="9.5" customWidth="1"/>
    <col min="3" max="3" width="28.125" customWidth="1"/>
    <col min="4" max="4" width="29" customWidth="1"/>
    <col min="9" max="9" width="27.375" customWidth="1"/>
    <col min="10" max="10" width="9.625" customWidth="1"/>
  </cols>
  <sheetData>
    <row r="1" spans="1:14" ht="23.1" customHeight="1">
      <c r="A1" s="68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45"/>
      <c r="L1" s="16"/>
      <c r="M1" s="16"/>
      <c r="N1" s="13"/>
    </row>
    <row r="2" spans="1:14" ht="18.75">
      <c r="A2" s="21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46"/>
      <c r="L2" s="17"/>
      <c r="M2" s="17"/>
      <c r="N2" s="14"/>
    </row>
    <row r="3" spans="1:14" ht="18.75">
      <c r="A3" s="21"/>
      <c r="B3" s="20"/>
      <c r="C3" s="20"/>
      <c r="D3" s="20"/>
      <c r="E3" s="20"/>
      <c r="F3" s="20"/>
      <c r="G3" s="20"/>
      <c r="H3" s="20"/>
      <c r="I3" s="20"/>
      <c r="J3" s="20"/>
      <c r="K3" s="46"/>
      <c r="L3" s="17"/>
      <c r="M3" s="17"/>
      <c r="N3" s="14"/>
    </row>
    <row r="4" spans="1:14" ht="18.75">
      <c r="A4" s="22" t="s">
        <v>83</v>
      </c>
      <c r="B4" s="20"/>
      <c r="C4" s="20"/>
      <c r="D4" s="20"/>
      <c r="E4" s="20"/>
      <c r="F4" s="20"/>
      <c r="G4" s="20"/>
      <c r="H4" s="20"/>
      <c r="I4" s="20"/>
      <c r="J4" s="20"/>
      <c r="K4" s="46"/>
      <c r="L4" s="17"/>
      <c r="M4" s="17"/>
      <c r="N4" s="14"/>
    </row>
    <row r="5" spans="1:14" ht="18.75">
      <c r="A5" s="22" t="s">
        <v>84</v>
      </c>
      <c r="B5" s="20"/>
      <c r="C5" s="20"/>
      <c r="D5" s="20"/>
      <c r="E5" s="20"/>
      <c r="F5" s="20"/>
      <c r="G5" s="20"/>
      <c r="H5" s="20"/>
      <c r="I5" s="20"/>
      <c r="J5" s="20"/>
      <c r="K5" s="46"/>
      <c r="L5" s="17"/>
      <c r="M5" s="17"/>
      <c r="N5" s="14"/>
    </row>
    <row r="6" spans="1:14" ht="18.75">
      <c r="A6" s="22" t="s">
        <v>85</v>
      </c>
      <c r="B6" s="20"/>
      <c r="C6" s="20"/>
      <c r="D6" s="20"/>
      <c r="E6" s="20"/>
      <c r="F6" s="20"/>
      <c r="G6" s="20"/>
      <c r="H6" s="20"/>
      <c r="I6" s="20"/>
      <c r="J6" s="20"/>
      <c r="K6" s="46"/>
      <c r="L6" s="17"/>
      <c r="M6" s="17"/>
      <c r="N6" s="14"/>
    </row>
    <row r="7" spans="1:14" ht="18.75">
      <c r="A7" s="22" t="s">
        <v>86</v>
      </c>
      <c r="B7" s="20"/>
      <c r="C7" s="20"/>
      <c r="D7" s="20"/>
      <c r="E7" s="20"/>
      <c r="F7" s="20"/>
      <c r="G7" s="20"/>
      <c r="H7" s="20"/>
      <c r="I7" s="20"/>
      <c r="J7" s="20"/>
      <c r="K7" s="46"/>
      <c r="L7" s="17"/>
      <c r="M7" s="17"/>
      <c r="N7" s="14"/>
    </row>
    <row r="8" spans="1:14" ht="18.75">
      <c r="A8" s="22" t="s">
        <v>87</v>
      </c>
      <c r="B8" s="20"/>
      <c r="C8" s="20"/>
      <c r="D8" s="20"/>
      <c r="E8" s="20"/>
      <c r="F8" s="20"/>
      <c r="G8" s="20"/>
      <c r="H8" s="20"/>
      <c r="I8" s="20"/>
      <c r="J8" s="20"/>
      <c r="K8" s="46"/>
      <c r="L8" s="17"/>
      <c r="M8" s="17"/>
      <c r="N8" s="14"/>
    </row>
    <row r="9" spans="1:14" ht="18.75">
      <c r="A9" s="22" t="s">
        <v>54</v>
      </c>
      <c r="B9" s="20"/>
      <c r="C9" s="20"/>
      <c r="D9" s="20"/>
      <c r="E9" s="20"/>
      <c r="F9" s="20"/>
      <c r="G9" s="20"/>
      <c r="H9" s="20"/>
      <c r="I9" s="20"/>
      <c r="J9" s="20"/>
      <c r="K9" s="46"/>
      <c r="L9" s="17"/>
      <c r="M9" s="17"/>
      <c r="N9" s="14"/>
    </row>
    <row r="10" spans="1:14" ht="18.75">
      <c r="A10" s="22" t="s">
        <v>173</v>
      </c>
      <c r="B10" s="20"/>
      <c r="C10" s="20"/>
      <c r="D10" s="20"/>
      <c r="E10" s="20"/>
      <c r="F10" s="20"/>
      <c r="G10" s="20"/>
      <c r="H10" s="20"/>
      <c r="I10" s="20"/>
      <c r="J10" s="20"/>
      <c r="K10" s="46"/>
      <c r="L10" s="17"/>
      <c r="M10" s="17"/>
      <c r="N10" s="14"/>
    </row>
    <row r="11" spans="1:14" ht="18.75">
      <c r="A11" s="22" t="s">
        <v>176</v>
      </c>
      <c r="B11" s="20"/>
      <c r="C11" s="20"/>
      <c r="D11" s="20"/>
      <c r="E11" s="89" t="s">
        <v>175</v>
      </c>
      <c r="F11" s="20"/>
      <c r="G11" s="20"/>
      <c r="H11" s="20"/>
      <c r="I11" s="20"/>
      <c r="J11" s="20"/>
      <c r="K11" s="46"/>
      <c r="L11" s="17"/>
      <c r="M11" s="17"/>
      <c r="N11" s="14"/>
    </row>
    <row r="12" spans="1:14" ht="18.75">
      <c r="A12" s="69" t="s">
        <v>88</v>
      </c>
      <c r="B12" s="23"/>
      <c r="C12" s="23"/>
      <c r="D12" s="23"/>
      <c r="E12" s="23"/>
      <c r="F12" s="23"/>
      <c r="G12" s="23"/>
      <c r="H12" s="23"/>
      <c r="I12" s="23"/>
      <c r="J12" s="23"/>
      <c r="K12" s="47"/>
      <c r="L12" s="17"/>
      <c r="M12" s="17"/>
      <c r="N12" s="14"/>
    </row>
    <row r="13" spans="1:14" ht="18.7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46"/>
      <c r="L13" s="17"/>
      <c r="M13" s="17"/>
      <c r="N13" s="14"/>
    </row>
    <row r="14" spans="1:14" ht="18.75">
      <c r="A14" s="24" t="s">
        <v>51</v>
      </c>
      <c r="B14" s="24" t="s">
        <v>35</v>
      </c>
      <c r="C14" s="24"/>
      <c r="D14" s="24"/>
      <c r="E14" s="24"/>
      <c r="F14" s="24"/>
      <c r="G14" s="24"/>
      <c r="H14" s="24"/>
      <c r="I14" s="24"/>
      <c r="J14" s="24"/>
      <c r="K14" s="48"/>
      <c r="L14" s="18"/>
      <c r="M14" s="18"/>
      <c r="N14" s="15"/>
    </row>
    <row r="15" spans="1:14" ht="18.75">
      <c r="A15" s="25"/>
      <c r="B15" s="24" t="s">
        <v>36</v>
      </c>
      <c r="C15" s="24"/>
      <c r="D15" s="24"/>
      <c r="E15" s="24"/>
      <c r="F15" s="24"/>
      <c r="G15" s="24"/>
      <c r="H15" s="24"/>
      <c r="I15" s="24"/>
      <c r="J15" s="24"/>
      <c r="K15" s="48"/>
      <c r="L15" s="18"/>
      <c r="M15" s="18"/>
      <c r="N15" s="15"/>
    </row>
    <row r="16" spans="1:14" ht="18.75">
      <c r="A16" s="25"/>
      <c r="B16" s="24" t="s">
        <v>53</v>
      </c>
      <c r="C16" s="24"/>
      <c r="D16" s="24"/>
      <c r="E16" s="24"/>
      <c r="F16" s="24"/>
      <c r="G16" s="24"/>
      <c r="H16" s="24"/>
      <c r="I16" s="24"/>
      <c r="J16" s="24"/>
      <c r="K16" s="48"/>
      <c r="L16" s="18"/>
      <c r="M16" s="18"/>
      <c r="N16" s="15"/>
    </row>
    <row r="17" spans="1:14" ht="18.75">
      <c r="A17" s="24"/>
      <c r="B17" s="24" t="s">
        <v>52</v>
      </c>
      <c r="C17" s="24"/>
      <c r="D17" s="26" t="s">
        <v>37</v>
      </c>
      <c r="E17" s="24"/>
      <c r="F17" s="24"/>
      <c r="G17" s="24"/>
      <c r="H17" s="24"/>
      <c r="I17" s="24"/>
      <c r="J17" s="24"/>
      <c r="K17" s="48"/>
      <c r="L17" s="18"/>
      <c r="M17" s="18"/>
      <c r="N17" s="15"/>
    </row>
    <row r="18" spans="1:14" ht="18.7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48"/>
      <c r="L18" s="18"/>
      <c r="M18" s="18"/>
      <c r="N18" s="15"/>
    </row>
    <row r="19" spans="1:14" ht="18.75">
      <c r="A19" s="27" t="s">
        <v>38</v>
      </c>
      <c r="B19" s="28"/>
      <c r="C19" s="29"/>
      <c r="D19" s="90" t="s">
        <v>90</v>
      </c>
      <c r="E19" s="92" t="s">
        <v>46</v>
      </c>
      <c r="F19" s="93"/>
      <c r="G19" s="94"/>
      <c r="H19" s="20"/>
      <c r="I19" s="20"/>
      <c r="J19" s="20"/>
      <c r="K19" s="45"/>
      <c r="L19" s="16"/>
      <c r="M19" s="16"/>
      <c r="N19" s="13"/>
    </row>
    <row r="20" spans="1:14" ht="18.75">
      <c r="A20" s="30"/>
      <c r="B20" s="31"/>
      <c r="C20" s="32"/>
      <c r="D20" s="91"/>
      <c r="E20" s="95"/>
      <c r="F20" s="96"/>
      <c r="G20" s="97"/>
      <c r="H20" s="33"/>
      <c r="I20" s="33"/>
      <c r="J20" s="33"/>
      <c r="K20" s="45"/>
      <c r="L20" s="16"/>
      <c r="M20" s="16"/>
      <c r="N20" s="13"/>
    </row>
    <row r="21" spans="1:14" ht="18.75">
      <c r="A21" s="34" t="s">
        <v>39</v>
      </c>
      <c r="B21" s="35"/>
      <c r="C21" s="35"/>
      <c r="D21" s="84" t="s">
        <v>43</v>
      </c>
      <c r="E21" s="86" t="s">
        <v>49</v>
      </c>
      <c r="F21" s="37"/>
      <c r="G21" s="37"/>
      <c r="H21" s="37"/>
      <c r="I21" s="37"/>
      <c r="J21" s="38"/>
      <c r="K21" s="49"/>
      <c r="L21" s="16"/>
      <c r="M21" s="16"/>
      <c r="N21" s="13"/>
    </row>
    <row r="22" spans="1:14" ht="18.75">
      <c r="A22" s="34" t="s">
        <v>44</v>
      </c>
      <c r="B22" s="35"/>
      <c r="C22" s="35"/>
      <c r="D22" s="85" t="s">
        <v>45</v>
      </c>
      <c r="E22" s="86" t="s">
        <v>48</v>
      </c>
      <c r="F22" s="40"/>
      <c r="G22" s="40"/>
      <c r="H22" s="40"/>
      <c r="I22" s="40"/>
      <c r="J22" s="38"/>
      <c r="K22" s="49"/>
      <c r="L22" s="16"/>
      <c r="M22" s="16"/>
      <c r="N22" s="13"/>
    </row>
    <row r="23" spans="1:14" ht="18.75">
      <c r="A23" s="35" t="s">
        <v>164</v>
      </c>
      <c r="D23" s="85" t="s">
        <v>157</v>
      </c>
      <c r="E23" s="86" t="s">
        <v>165</v>
      </c>
      <c r="J23" s="38"/>
      <c r="K23" s="49"/>
      <c r="L23" s="16"/>
      <c r="M23" s="16"/>
      <c r="N23" s="13"/>
    </row>
    <row r="24" spans="1:14" ht="18.75">
      <c r="A24" s="27" t="s">
        <v>40</v>
      </c>
      <c r="B24" s="28"/>
      <c r="C24" s="29"/>
      <c r="D24" s="36" t="s">
        <v>43</v>
      </c>
      <c r="E24" s="87" t="s">
        <v>49</v>
      </c>
      <c r="F24" s="41"/>
      <c r="G24" s="41"/>
      <c r="H24" s="41"/>
      <c r="I24" s="41"/>
      <c r="J24" s="42"/>
      <c r="K24" s="42"/>
      <c r="L24" s="16"/>
      <c r="M24" s="16"/>
      <c r="N24" s="13"/>
    </row>
    <row r="25" spans="1:14" ht="18.75">
      <c r="A25" s="30"/>
      <c r="B25" s="31"/>
      <c r="C25" s="32"/>
      <c r="D25" s="39" t="s">
        <v>45</v>
      </c>
      <c r="E25" s="87" t="s">
        <v>48</v>
      </c>
      <c r="F25" s="43"/>
      <c r="G25" s="43"/>
      <c r="H25" s="43"/>
      <c r="I25" s="43"/>
      <c r="J25" s="44"/>
      <c r="K25" s="44"/>
    </row>
    <row r="26" spans="1:14" ht="18.75">
      <c r="A26" s="27" t="s">
        <v>68</v>
      </c>
      <c r="B26" s="28"/>
      <c r="C26" s="29"/>
      <c r="D26" s="36"/>
      <c r="E26" s="63"/>
      <c r="F26" s="64"/>
      <c r="G26" s="64"/>
      <c r="H26" s="64"/>
      <c r="I26" s="64"/>
      <c r="J26" s="64"/>
      <c r="K26" s="65"/>
    </row>
    <row r="27" spans="1:14" ht="18.75">
      <c r="A27" s="30"/>
      <c r="B27" s="31"/>
      <c r="C27" s="32"/>
      <c r="D27" s="39"/>
      <c r="E27" s="66"/>
      <c r="F27" s="43"/>
      <c r="G27" s="43"/>
      <c r="H27" s="43"/>
      <c r="I27" s="43"/>
      <c r="J27" s="43"/>
      <c r="K27" s="44"/>
    </row>
    <row r="28" spans="1:14" ht="19.5" thickBot="1">
      <c r="A28" s="20"/>
      <c r="B28" s="20"/>
      <c r="C28" s="20"/>
      <c r="D28" s="50"/>
      <c r="E28" s="51"/>
      <c r="F28" s="52"/>
      <c r="G28" s="52"/>
      <c r="H28" s="52"/>
      <c r="I28" s="52"/>
      <c r="J28" s="52"/>
      <c r="K28" s="52"/>
    </row>
    <row r="29" spans="1:14" ht="18.75">
      <c r="A29" s="20"/>
      <c r="B29" s="53" t="b">
        <v>0</v>
      </c>
      <c r="C29" s="54" t="s">
        <v>89</v>
      </c>
      <c r="D29" s="55"/>
      <c r="E29" s="55"/>
      <c r="F29" s="55"/>
      <c r="G29" s="55"/>
      <c r="H29" s="55"/>
      <c r="I29" s="55"/>
      <c r="J29" s="55"/>
      <c r="K29" s="56"/>
    </row>
    <row r="30" spans="1:14" ht="19.5" thickBot="1">
      <c r="A30" s="20"/>
      <c r="B30" s="57" t="b">
        <v>0</v>
      </c>
      <c r="C30" s="58" t="s">
        <v>172</v>
      </c>
      <c r="D30" s="59"/>
      <c r="E30" s="59"/>
      <c r="F30" s="59"/>
      <c r="G30" s="59"/>
      <c r="H30" s="59"/>
      <c r="I30" s="59"/>
      <c r="J30" s="59"/>
      <c r="K30" s="60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2">
    <mergeCell ref="D19:D20"/>
    <mergeCell ref="E19:G20"/>
  </mergeCells>
  <dataValidations count="3">
    <dataValidation allowBlank="1" showInputMessage="1" showErrorMessage="1" promptTitle="Bevestiging_waarheid" prompt="Hiermee bevestig ik dat ik dit formulier naar waarheid heb ingevuld." sqref="B30" xr:uid="{75C09173-DE1D-9849-A26E-932DA99104D2}"/>
    <dataValidation errorStyle="warning" allowBlank="1" showInputMessage="1" showErrorMessage="1" errorTitle="Bev" error="Dit vak dient aangevinkt te worden." promptTitle="Bevestiging_examen" prompt="Hiermee bevestig ik dat ik -indien uitgenodigd- persoonlijk en op locatie zal deelnemen aan het toelatingsexamen en de interviews." sqref="B29" xr:uid="{7B616AD1-A0DB-744A-872B-7A7D8EA8456C}"/>
    <dataValidation type="textLength" allowBlank="1" showInputMessage="1" showErrorMessage="1" sqref="A31:K36" xr:uid="{4F20BF57-BBF9-D241-BC86-4C1E3C2C5727}">
      <formula1>0</formula1>
      <formula2>1</formula2>
    </dataValidation>
  </dataValidations>
  <hyperlinks>
    <hyperlink ref="D17" r:id="rId1" xr:uid="{B2C21B0B-1250-1D4F-B5E6-1ABAAFB52C25}"/>
    <hyperlink ref="E11" r:id="rId2" xr:uid="{13DF028F-311D-9C40-B868-013DCF1C35F8}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horizontalDpi="0" verticalDpi="0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2DAE598-998F-094C-946A-7AB2B9417153}">
          <x14:formula1>
            <xm:f>Sheet_data!$B:$B</xm:f>
          </x14:formula1>
          <xm:sqref>D24 D21</xm:sqref>
        </x14:dataValidation>
        <x14:dataValidation type="list" allowBlank="1" showInputMessage="1" showErrorMessage="1" xr:uid="{12D7257B-08E9-CA44-BF8C-4D8DF7059274}">
          <x14:formula1>
            <xm:f>Sheet_data!$C:$C</xm:f>
          </x14:formula1>
          <xm:sqref>D22 D25</xm:sqref>
        </x14:dataValidation>
        <x14:dataValidation type="list" allowBlank="1" showInputMessage="1" showErrorMessage="1" xr:uid="{D0CFFB8B-C446-F04B-8626-E7F24F0C616F}">
          <x14:formula1>
            <xm:f>Sheet_data!$E:$E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D8C9-FB7C-BB43-AA8B-9205786B1684}">
  <sheetPr codeName="Sheet1">
    <pageSetUpPr fitToPage="1"/>
  </sheetPr>
  <dimension ref="A1:O35"/>
  <sheetViews>
    <sheetView zoomScale="230" zoomScaleNormal="230" zoomScalePageLayoutView="180" workbookViewId="0">
      <selection activeCell="B21" sqref="B21"/>
    </sheetView>
  </sheetViews>
  <sheetFormatPr defaultColWidth="11" defaultRowHeight="15.75"/>
  <cols>
    <col min="1" max="1" width="15.875" style="6" customWidth="1"/>
    <col min="2" max="2" width="85.625" customWidth="1"/>
    <col min="3" max="3" width="19.875" customWidth="1"/>
    <col min="4" max="4" width="38.375" customWidth="1"/>
    <col min="5" max="15" width="11" style="4"/>
  </cols>
  <sheetData>
    <row r="1" spans="1:15">
      <c r="A1" s="75"/>
      <c r="B1" s="99" t="str">
        <f>'Persoonlijke gegevens '!E19</f>
        <v>i6xxxxxxx</v>
      </c>
      <c r="C1" s="99"/>
      <c r="D1" s="99"/>
    </row>
    <row r="2" spans="1:15">
      <c r="A2" s="98" t="str">
        <f>'Persoonlijke gegevens '!D19</f>
        <v>Voornaam, Achternaam</v>
      </c>
      <c r="B2" s="98"/>
      <c r="C2" s="98"/>
      <c r="D2" s="98"/>
    </row>
    <row r="3" spans="1:15" s="12" customFormat="1" ht="31.5">
      <c r="A3" s="72" t="s">
        <v>0</v>
      </c>
      <c r="B3" s="2" t="s">
        <v>50</v>
      </c>
      <c r="C3" s="73" t="s">
        <v>1</v>
      </c>
      <c r="D3" s="74" t="s">
        <v>2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>
      <c r="B4" s="6"/>
      <c r="C4" s="6"/>
      <c r="D4" s="6"/>
    </row>
    <row r="5" spans="1:15">
      <c r="B5" s="6"/>
      <c r="C5" s="6"/>
      <c r="D5" s="6"/>
    </row>
    <row r="6" spans="1:15">
      <c r="B6" s="6"/>
      <c r="C6" s="6"/>
      <c r="D6" s="6"/>
    </row>
    <row r="7" spans="1:15">
      <c r="B7" s="6"/>
      <c r="C7" s="6"/>
      <c r="D7" s="6"/>
    </row>
    <row r="8" spans="1:15">
      <c r="B8" s="6"/>
      <c r="C8" s="6"/>
      <c r="D8" s="6"/>
    </row>
    <row r="9" spans="1:15">
      <c r="B9" s="6"/>
      <c r="C9" s="6"/>
      <c r="D9" s="6"/>
    </row>
    <row r="10" spans="1:15">
      <c r="B10" s="6"/>
      <c r="C10" s="6"/>
      <c r="D10" s="6"/>
    </row>
    <row r="11" spans="1:15">
      <c r="A11" s="75"/>
      <c r="B11" s="76"/>
      <c r="C11" s="76"/>
      <c r="D11" s="76"/>
    </row>
    <row r="12" spans="1:15">
      <c r="A12" s="75"/>
      <c r="B12" s="76"/>
      <c r="C12" s="76"/>
      <c r="D12" s="76"/>
    </row>
    <row r="13" spans="1:15">
      <c r="A13" s="75"/>
      <c r="B13" s="76"/>
      <c r="C13" s="76"/>
      <c r="D13" s="76"/>
    </row>
    <row r="14" spans="1:15">
      <c r="A14" s="75"/>
      <c r="B14" s="76"/>
      <c r="C14" s="76"/>
      <c r="D14" s="76"/>
    </row>
    <row r="15" spans="1:15">
      <c r="A15" s="75"/>
      <c r="B15" s="76"/>
      <c r="C15" s="76"/>
      <c r="D15" s="76"/>
    </row>
    <row r="16" spans="1:15">
      <c r="A16" s="75"/>
      <c r="B16" s="76"/>
      <c r="C16" s="76"/>
      <c r="D16" s="76"/>
    </row>
    <row r="17" spans="1:4">
      <c r="A17" s="75"/>
      <c r="B17" s="76"/>
      <c r="C17" s="76"/>
      <c r="D17" s="76"/>
    </row>
    <row r="18" spans="1:4">
      <c r="A18" s="75"/>
      <c r="B18" s="76"/>
      <c r="C18" s="76"/>
      <c r="D18" s="76"/>
    </row>
    <row r="19" spans="1:4">
      <c r="A19" s="75"/>
      <c r="B19" s="76"/>
      <c r="C19" s="76"/>
      <c r="D19" s="76"/>
    </row>
    <row r="20" spans="1:4">
      <c r="A20" s="75"/>
      <c r="B20" s="76"/>
      <c r="C20" s="76"/>
      <c r="D20" s="76"/>
    </row>
    <row r="21" spans="1:4">
      <c r="A21" s="75"/>
      <c r="B21" s="76"/>
      <c r="C21" s="76"/>
      <c r="D21" s="76"/>
    </row>
    <row r="22" spans="1:4">
      <c r="A22" s="75"/>
      <c r="B22" s="76"/>
      <c r="C22" s="76"/>
      <c r="D22" s="76"/>
    </row>
    <row r="23" spans="1:4">
      <c r="A23" s="75"/>
      <c r="B23" s="76"/>
      <c r="C23" s="76"/>
      <c r="D23" s="76"/>
    </row>
    <row r="24" spans="1:4">
      <c r="A24" s="75"/>
      <c r="B24" s="76"/>
      <c r="C24" s="76"/>
      <c r="D24" s="76"/>
    </row>
    <row r="25" spans="1:4">
      <c r="A25" s="75"/>
      <c r="B25" s="76"/>
      <c r="C25" s="76"/>
      <c r="D25" s="76"/>
    </row>
    <row r="26" spans="1:4">
      <c r="A26" s="75"/>
      <c r="B26" s="76"/>
      <c r="C26" s="76"/>
      <c r="D26" s="76"/>
    </row>
    <row r="27" spans="1:4">
      <c r="A27" s="75"/>
      <c r="B27" s="76"/>
      <c r="C27" s="76"/>
      <c r="D27" s="76"/>
    </row>
    <row r="28" spans="1:4">
      <c r="A28" s="75"/>
      <c r="B28" s="76"/>
      <c r="C28" s="76"/>
      <c r="D28" s="76"/>
    </row>
    <row r="29" spans="1:4">
      <c r="A29" s="75"/>
      <c r="B29" s="76"/>
      <c r="C29" s="76"/>
      <c r="D29" s="76"/>
    </row>
    <row r="30" spans="1:4">
      <c r="A30" s="75"/>
      <c r="B30" s="76"/>
      <c r="C30" s="76"/>
      <c r="D30" s="76"/>
    </row>
    <row r="31" spans="1:4">
      <c r="A31" s="75"/>
      <c r="B31" s="76"/>
      <c r="C31" s="76"/>
      <c r="D31" s="76"/>
    </row>
    <row r="32" spans="1:4">
      <c r="A32" s="75"/>
      <c r="B32" s="76"/>
      <c r="C32" s="76"/>
      <c r="D32" s="76"/>
    </row>
    <row r="33" spans="1:4">
      <c r="A33" s="75"/>
      <c r="B33" s="76"/>
      <c r="C33" s="76"/>
      <c r="D33" s="76"/>
    </row>
    <row r="34" spans="1:4">
      <c r="A34" s="75"/>
      <c r="B34" s="76"/>
      <c r="C34" s="76"/>
      <c r="D34" s="76"/>
    </row>
    <row r="35" spans="1:4">
      <c r="A35" s="75"/>
      <c r="B35" s="76"/>
      <c r="C35" s="76"/>
      <c r="D35" s="76"/>
    </row>
  </sheetData>
  <protectedRanges>
    <protectedRange password="C8D1" sqref="C4:C7 C8 C9 C10" name="Bereik1_1_3"/>
    <protectedRange password="C8D1" sqref="D4:D7 D8 D9 D10" name="Bereik1_2_3"/>
    <protectedRange password="C8D1" sqref="B4:B7 B8 B9 B10" name="Bereik1_3_3"/>
  </protectedRanges>
  <mergeCells count="2">
    <mergeCell ref="A2:D2"/>
    <mergeCell ref="B1:D1"/>
  </mergeCells>
  <dataValidations count="2">
    <dataValidation type="textLength" allowBlank="1" showInputMessage="1" showErrorMessage="1" sqref="A11:D35" xr:uid="{11B154B8-DA36-9740-AD89-CAE249BB1DE3}">
      <formula1>0</formula1>
      <formula2>1</formula2>
    </dataValidation>
    <dataValidation type="decimal" allowBlank="1" showInputMessage="1" showErrorMessage="1" sqref="D4:D10" xr:uid="{F9AF6AAF-5A07-1840-94D6-19AD14145C6E}">
      <formula1>0</formula1>
      <formula2>180</formula2>
    </dataValidation>
  </dataValidations>
  <pageMargins left="0.7" right="0.7" top="0.75" bottom="0.75" header="0.3" footer="0.3"/>
  <pageSetup paperSize="9" scale="44" fitToHeight="0" orientation="landscape" horizontalDpi="0" verticalDpi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E3BA-2446-4367-A6B3-D2B70F96E463}">
  <sheetPr codeName="Sheet7">
    <pageSetUpPr fitToPage="1"/>
  </sheetPr>
  <dimension ref="A1:AE40"/>
  <sheetViews>
    <sheetView zoomScale="203" zoomScaleNormal="203" workbookViewId="0">
      <selection activeCell="B17" sqref="B17"/>
    </sheetView>
  </sheetViews>
  <sheetFormatPr defaultColWidth="8.875" defaultRowHeight="15.75"/>
  <cols>
    <col min="1" max="1" width="39.625" style="12" customWidth="1"/>
    <col min="2" max="2" width="19.375" customWidth="1"/>
    <col min="3" max="3" width="20.375" style="12" customWidth="1"/>
    <col min="4" max="4" width="14" customWidth="1"/>
    <col min="5" max="5" width="69.5" style="3" customWidth="1"/>
    <col min="6" max="6" width="19.625" customWidth="1"/>
  </cols>
  <sheetData>
    <row r="1" spans="1:31">
      <c r="A1" s="100" t="str">
        <f>'Persoonlijke gegevens '!E19</f>
        <v>i6xxxxxxx</v>
      </c>
      <c r="B1" s="100"/>
      <c r="C1" s="100"/>
      <c r="D1" s="100"/>
      <c r="E1" s="100"/>
      <c r="F1" s="100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31">
      <c r="A2" s="98" t="str">
        <f>'Persoonlijke gegevens '!D19</f>
        <v>Voornaam, Achternaam</v>
      </c>
      <c r="B2" s="98"/>
      <c r="C2" s="98"/>
      <c r="D2" s="98"/>
      <c r="E2" s="98"/>
      <c r="F2" s="98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</row>
    <row r="3" spans="1:31" ht="41.1" customHeight="1">
      <c r="A3" s="12" t="s">
        <v>6</v>
      </c>
      <c r="B3" s="11" t="s">
        <v>5</v>
      </c>
      <c r="C3" s="11" t="s">
        <v>15</v>
      </c>
      <c r="D3" s="12" t="s">
        <v>0</v>
      </c>
      <c r="E3" s="11" t="s">
        <v>3</v>
      </c>
      <c r="F3" s="12" t="s">
        <v>4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</row>
    <row r="4" spans="1:31">
      <c r="A4" s="5"/>
      <c r="B4" s="10"/>
      <c r="C4" s="5"/>
      <c r="D4" s="8"/>
      <c r="E4" s="7"/>
      <c r="F4" s="71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1">
      <c r="A5" s="5"/>
      <c r="B5" s="10"/>
      <c r="C5" s="5"/>
      <c r="D5" s="8"/>
      <c r="E5" s="7"/>
      <c r="F5" s="71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</row>
    <row r="6" spans="1:31">
      <c r="A6" s="5"/>
      <c r="B6" s="10"/>
      <c r="C6" s="5"/>
      <c r="D6" s="8"/>
      <c r="E6" s="7"/>
      <c r="F6" s="71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1">
      <c r="A7" s="5"/>
      <c r="B7" s="10"/>
      <c r="C7" s="5"/>
      <c r="D7" s="8"/>
      <c r="E7" s="7"/>
      <c r="F7" s="71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>
      <c r="A8" s="5"/>
      <c r="B8" s="10"/>
      <c r="C8" s="5"/>
      <c r="D8" s="8"/>
      <c r="E8" s="7"/>
      <c r="F8" s="71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</row>
    <row r="9" spans="1:31">
      <c r="A9" s="77"/>
      <c r="B9" s="76"/>
      <c r="C9" s="77"/>
      <c r="D9" s="76"/>
      <c r="E9" s="7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</row>
    <row r="10" spans="1:31">
      <c r="A10" s="77"/>
      <c r="B10" s="76"/>
      <c r="C10" s="77"/>
      <c r="D10" s="76"/>
      <c r="E10" s="78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</row>
    <row r="11" spans="1:31">
      <c r="A11" s="77"/>
      <c r="B11" s="76"/>
      <c r="C11" s="77"/>
      <c r="D11" s="76"/>
      <c r="E11" s="78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</row>
    <row r="12" spans="1:31">
      <c r="A12" s="77"/>
      <c r="B12" s="76"/>
      <c r="C12" s="77"/>
      <c r="D12" s="76"/>
      <c r="E12" s="78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</row>
    <row r="13" spans="1:31">
      <c r="A13" s="77"/>
      <c r="B13" s="76"/>
      <c r="C13" s="77"/>
      <c r="D13" s="76"/>
      <c r="E13" s="78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1">
      <c r="A14" s="77"/>
      <c r="B14" s="76"/>
      <c r="C14" s="77"/>
      <c r="D14" s="76"/>
      <c r="E14" s="78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</row>
    <row r="15" spans="1:31">
      <c r="A15" s="77"/>
      <c r="B15" s="76"/>
      <c r="C15" s="77"/>
      <c r="D15" s="76"/>
      <c r="E15" s="78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</row>
    <row r="16" spans="1:31">
      <c r="A16" s="77"/>
      <c r="B16" s="76"/>
      <c r="C16" s="77"/>
      <c r="D16" s="76"/>
      <c r="E16" s="78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</row>
    <row r="17" spans="1:31">
      <c r="A17" s="77"/>
      <c r="B17" s="76"/>
      <c r="C17" s="77"/>
      <c r="D17" s="76"/>
      <c r="E17" s="78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</row>
    <row r="18" spans="1:31">
      <c r="A18" s="77"/>
      <c r="B18" s="76"/>
      <c r="C18" s="77"/>
      <c r="D18" s="76"/>
      <c r="E18" s="78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</row>
    <row r="19" spans="1:31">
      <c r="A19" s="77"/>
      <c r="B19" s="76"/>
      <c r="C19" s="77"/>
      <c r="D19" s="76"/>
      <c r="E19" s="78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</row>
    <row r="20" spans="1:31">
      <c r="A20" s="77"/>
      <c r="B20" s="76"/>
      <c r="C20" s="77"/>
      <c r="D20" s="76"/>
      <c r="E20" s="78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>
      <c r="A21" s="77"/>
      <c r="B21" s="76"/>
      <c r="C21" s="77"/>
      <c r="D21" s="76"/>
      <c r="E21" s="78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</row>
    <row r="22" spans="1:31">
      <c r="A22" s="77"/>
      <c r="B22" s="76"/>
      <c r="C22" s="77"/>
      <c r="D22" s="76"/>
      <c r="E22" s="78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>
      <c r="A23" s="77"/>
      <c r="B23" s="76"/>
      <c r="C23" s="77"/>
      <c r="D23" s="76"/>
      <c r="E23" s="78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</row>
    <row r="24" spans="1:31">
      <c r="A24" s="77"/>
      <c r="B24" s="76"/>
      <c r="C24" s="77"/>
      <c r="D24" s="76"/>
      <c r="E24" s="78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</row>
    <row r="25" spans="1:31">
      <c r="A25" s="77"/>
      <c r="B25" s="76"/>
      <c r="C25" s="77"/>
      <c r="D25" s="76"/>
      <c r="E25" s="78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</row>
    <row r="26" spans="1:31">
      <c r="A26" s="77"/>
      <c r="B26" s="76"/>
      <c r="C26" s="77"/>
      <c r="D26" s="76"/>
      <c r="E26" s="78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</row>
    <row r="27" spans="1:31">
      <c r="A27" s="77"/>
      <c r="B27" s="76"/>
      <c r="C27" s="77"/>
      <c r="D27" s="76"/>
      <c r="E27" s="78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</row>
    <row r="28" spans="1:31">
      <c r="A28" s="77"/>
      <c r="B28" s="76"/>
      <c r="C28" s="77"/>
      <c r="D28" s="76"/>
      <c r="E28" s="78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</row>
    <row r="29" spans="1:31">
      <c r="A29" s="77"/>
      <c r="B29" s="76"/>
      <c r="C29" s="77"/>
      <c r="D29" s="76"/>
      <c r="E29" s="78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</row>
    <row r="30" spans="1:31">
      <c r="A30" s="77"/>
      <c r="B30" s="76"/>
      <c r="C30" s="77"/>
      <c r="D30" s="76"/>
      <c r="E30" s="78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</row>
    <row r="31" spans="1:31">
      <c r="A31" s="77"/>
      <c r="B31" s="76"/>
      <c r="C31" s="77"/>
      <c r="D31" s="76"/>
      <c r="E31" s="78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</row>
    <row r="32" spans="1:31">
      <c r="A32" s="77"/>
      <c r="B32" s="76"/>
      <c r="C32" s="77"/>
      <c r="D32" s="76"/>
      <c r="E32" s="78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</row>
    <row r="33" spans="1:31">
      <c r="A33" s="77"/>
      <c r="B33" s="76"/>
      <c r="C33" s="77"/>
      <c r="D33" s="76"/>
      <c r="E33" s="78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</row>
    <row r="34" spans="1:31">
      <c r="A34" s="77"/>
      <c r="B34" s="76"/>
      <c r="C34" s="77"/>
      <c r="D34" s="76"/>
      <c r="E34" s="78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1:31">
      <c r="A35" s="77"/>
      <c r="B35" s="76"/>
      <c r="C35" s="77"/>
      <c r="D35" s="76"/>
      <c r="E35" s="78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</row>
    <row r="36" spans="1:31"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</row>
    <row r="37" spans="1:31"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</row>
    <row r="38" spans="1:31"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</row>
    <row r="39" spans="1:31"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</row>
    <row r="40" spans="1:31"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</row>
  </sheetData>
  <mergeCells count="2">
    <mergeCell ref="A2:F2"/>
    <mergeCell ref="A1:F1"/>
  </mergeCells>
  <dataValidations count="2">
    <dataValidation type="textLength" allowBlank="1" showInputMessage="1" showErrorMessage="1" sqref="A9:F35" xr:uid="{F033CF76-9AA1-0A42-8D46-45A4515ED6D5}">
      <formula1>0</formula1>
      <formula2>1</formula2>
    </dataValidation>
    <dataValidation type="decimal" allowBlank="1" showInputMessage="1" showErrorMessage="1" sqref="F4:F8" xr:uid="{860664F5-DD0E-0B42-9101-E06CE7C1D411}">
      <formula1>0</formula1>
      <formula2>180</formula2>
    </dataValidation>
  </dataValidations>
  <pageMargins left="0.7" right="0.7" top="0.75" bottom="0.75" header="0.3" footer="0.3"/>
  <pageSetup scale="68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Test" xr:uid="{61DC9798-FAF4-42CB-B929-A86203C3B365}">
          <x14:formula1>
            <xm:f>Sheet_data!$A:$A</xm:f>
          </x14:formula1>
          <xm:sqref>A4:A8</xm:sqref>
        </x14:dataValidation>
        <x14:dataValidation type="list" allowBlank="1" showInputMessage="1" showErrorMessage="1" xr:uid="{E935D7C7-8BBD-44E1-8012-341C36FDA23C}">
          <x14:formula1>
            <xm:f>'Tabel 1'!$B$3:$B$62</xm:f>
          </x14:formula1>
          <xm:sqref>C4:C8</xm:sqref>
        </x14:dataValidation>
        <x14:dataValidation type="list" allowBlank="1" showInputMessage="1" showErrorMessage="1" xr:uid="{A15D15F7-E151-4EE2-B43F-A8772A1996C1}">
          <x14:formula1>
            <xm:f>'Tabel 1'!$C:$C</xm:f>
          </x14:formula1>
          <xm:sqref>B4:B8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70A5-F45C-E44F-AA7E-F795664CB383}">
  <sheetPr>
    <pageSetUpPr fitToPage="1"/>
  </sheetPr>
  <dimension ref="A1:R109"/>
  <sheetViews>
    <sheetView zoomScale="190" zoomScaleNormal="190" workbookViewId="0">
      <selection activeCell="C30" sqref="C30"/>
    </sheetView>
  </sheetViews>
  <sheetFormatPr defaultColWidth="11" defaultRowHeight="15.75"/>
  <cols>
    <col min="1" max="1" width="15.875" style="6" customWidth="1"/>
    <col min="2" max="2" width="85.625" customWidth="1"/>
    <col min="3" max="3" width="19.875" customWidth="1"/>
    <col min="4" max="4" width="38.375" customWidth="1"/>
  </cols>
  <sheetData>
    <row r="1" spans="1:18">
      <c r="A1" s="75"/>
      <c r="B1" s="99" t="s">
        <v>46</v>
      </c>
      <c r="C1" s="99"/>
      <c r="D1" s="99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8">
      <c r="A2" s="98" t="s">
        <v>174</v>
      </c>
      <c r="B2" s="98"/>
      <c r="C2" s="98"/>
      <c r="D2" s="98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31.5">
      <c r="A3" s="82" t="s">
        <v>0</v>
      </c>
      <c r="B3" s="2" t="s">
        <v>50</v>
      </c>
      <c r="C3" s="1" t="s">
        <v>1</v>
      </c>
      <c r="D3" s="81" t="s">
        <v>2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>
      <c r="A4" s="6">
        <v>1</v>
      </c>
      <c r="B4" t="s">
        <v>136</v>
      </c>
      <c r="C4" t="s">
        <v>135</v>
      </c>
      <c r="D4">
        <v>7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1:18">
      <c r="A5" s="6">
        <v>2</v>
      </c>
      <c r="B5" t="s">
        <v>134</v>
      </c>
      <c r="C5" t="s">
        <v>133</v>
      </c>
      <c r="D5">
        <v>7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>
      <c r="A6" s="6">
        <v>3</v>
      </c>
      <c r="B6" t="s">
        <v>132</v>
      </c>
      <c r="C6" t="s">
        <v>131</v>
      </c>
      <c r="D6">
        <v>5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18">
      <c r="A7" s="6">
        <v>4</v>
      </c>
      <c r="B7" t="s">
        <v>130</v>
      </c>
      <c r="C7" t="s">
        <v>129</v>
      </c>
      <c r="D7">
        <v>7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>
      <c r="A8" s="6">
        <v>5</v>
      </c>
      <c r="B8" t="s">
        <v>128</v>
      </c>
      <c r="C8" t="s">
        <v>127</v>
      </c>
      <c r="D8">
        <v>7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>
      <c r="A9" s="6">
        <v>6</v>
      </c>
      <c r="B9" t="s">
        <v>126</v>
      </c>
      <c r="C9" t="s">
        <v>125</v>
      </c>
      <c r="D9">
        <v>5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1:18">
      <c r="A10" s="6">
        <v>7</v>
      </c>
      <c r="B10" t="s">
        <v>124</v>
      </c>
      <c r="C10" t="s">
        <v>123</v>
      </c>
      <c r="D10">
        <v>2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1:18">
      <c r="A11" s="6">
        <v>8</v>
      </c>
      <c r="B11" t="s">
        <v>122</v>
      </c>
      <c r="C11" t="s">
        <v>121</v>
      </c>
      <c r="D11">
        <v>4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spans="1:18">
      <c r="A12" s="6">
        <v>9</v>
      </c>
      <c r="B12" t="s">
        <v>120</v>
      </c>
      <c r="C12" t="s">
        <v>119</v>
      </c>
      <c r="D12">
        <v>2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</row>
    <row r="13" spans="1:18">
      <c r="A13" s="6">
        <v>10</v>
      </c>
      <c r="B13" t="s">
        <v>118</v>
      </c>
      <c r="C13" t="s">
        <v>117</v>
      </c>
      <c r="D13">
        <v>6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1:18">
      <c r="A14" s="6">
        <v>11</v>
      </c>
      <c r="B14" t="s">
        <v>116</v>
      </c>
      <c r="C14" t="s">
        <v>115</v>
      </c>
      <c r="D14">
        <v>6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8">
      <c r="A15" s="6">
        <v>12</v>
      </c>
      <c r="B15" t="s">
        <v>114</v>
      </c>
      <c r="C15" t="s">
        <v>113</v>
      </c>
      <c r="D15">
        <v>5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</row>
    <row r="16" spans="1:18">
      <c r="A16" s="79">
        <v>13</v>
      </c>
      <c r="B16" s="80" t="s">
        <v>112</v>
      </c>
      <c r="C16" s="80" t="s">
        <v>111</v>
      </c>
      <c r="D16" s="80">
        <v>6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  <row r="17" spans="1:18">
      <c r="A17" s="79">
        <v>14</v>
      </c>
      <c r="B17" s="80" t="s">
        <v>110</v>
      </c>
      <c r="C17" s="80" t="s">
        <v>109</v>
      </c>
      <c r="D17" s="80">
        <v>6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</row>
    <row r="18" spans="1:18">
      <c r="A18" s="79">
        <v>15</v>
      </c>
      <c r="B18" s="80" t="s">
        <v>108</v>
      </c>
      <c r="C18" s="80" t="s">
        <v>107</v>
      </c>
      <c r="D18" s="80">
        <v>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</row>
    <row r="19" spans="1:18">
      <c r="A19" s="6">
        <v>16</v>
      </c>
      <c r="B19" t="s">
        <v>106</v>
      </c>
      <c r="C19" t="s">
        <v>105</v>
      </c>
      <c r="D19">
        <v>3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</row>
    <row r="20" spans="1:18">
      <c r="A20" s="6">
        <v>17</v>
      </c>
      <c r="B20" t="s">
        <v>104</v>
      </c>
      <c r="C20" t="s">
        <v>103</v>
      </c>
      <c r="D20">
        <v>3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</row>
    <row r="21" spans="1:18">
      <c r="A21" s="6">
        <v>18</v>
      </c>
      <c r="B21" t="s">
        <v>102</v>
      </c>
      <c r="C21" t="s">
        <v>101</v>
      </c>
      <c r="D21">
        <v>5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</row>
    <row r="22" spans="1:18" s="80" customFormat="1">
      <c r="A22" s="79">
        <v>19</v>
      </c>
      <c r="B22" s="80" t="s">
        <v>100</v>
      </c>
      <c r="C22" s="80" t="s">
        <v>99</v>
      </c>
      <c r="D22" s="80">
        <v>12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</row>
    <row r="23" spans="1:18" s="80" customFormat="1">
      <c r="A23" s="79">
        <v>20</v>
      </c>
      <c r="B23" s="80" t="s">
        <v>98</v>
      </c>
      <c r="C23" s="80" t="s">
        <v>97</v>
      </c>
      <c r="D23" s="80">
        <v>12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1:18">
      <c r="A24" s="6">
        <v>21</v>
      </c>
      <c r="B24" t="s">
        <v>96</v>
      </c>
      <c r="C24" t="s">
        <v>95</v>
      </c>
      <c r="D24">
        <v>6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</row>
    <row r="25" spans="1:18">
      <c r="A25" s="6">
        <v>22</v>
      </c>
      <c r="B25" t="s">
        <v>94</v>
      </c>
      <c r="C25" t="s">
        <v>93</v>
      </c>
      <c r="D25">
        <v>6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</row>
    <row r="26" spans="1:18">
      <c r="A26" s="6">
        <v>23</v>
      </c>
      <c r="B26" t="s">
        <v>92</v>
      </c>
      <c r="C26" t="s">
        <v>91</v>
      </c>
      <c r="D26">
        <v>21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</row>
    <row r="27" spans="1:18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</row>
    <row r="28" spans="1:18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</row>
    <row r="29" spans="1:18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</row>
    <row r="30" spans="1:18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</row>
    <row r="31" spans="1:18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</row>
    <row r="32" spans="1:18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</row>
    <row r="33" spans="1:18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</row>
    <row r="34" spans="1:18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</row>
    <row r="35" spans="1:18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</row>
    <row r="36" spans="1:18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  <row r="37" spans="1:18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</row>
    <row r="38" spans="1:18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</row>
    <row r="39" spans="1:18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</row>
    <row r="40" spans="1:18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</row>
    <row r="41" spans="1:18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</row>
    <row r="42" spans="1:18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</row>
    <row r="43" spans="1:18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</row>
    <row r="44" spans="1:18">
      <c r="A44" s="75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</row>
    <row r="45" spans="1:18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</row>
    <row r="46" spans="1:18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</row>
    <row r="47" spans="1:18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18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spans="1:18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</row>
    <row r="50" spans="1:18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1:18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</row>
    <row r="52" spans="1:18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</row>
    <row r="53" spans="1:18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</row>
    <row r="54" spans="1:18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</row>
    <row r="55" spans="1:18">
      <c r="A55" s="75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</row>
    <row r="56" spans="1:18">
      <c r="A56" s="75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</row>
    <row r="57" spans="1:18">
      <c r="A57" s="75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</row>
    <row r="58" spans="1:18">
      <c r="A58" s="75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</row>
    <row r="59" spans="1:18">
      <c r="A59" s="7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</row>
    <row r="60" spans="1:18">
      <c r="A60" s="75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</row>
    <row r="61" spans="1:18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</row>
    <row r="62" spans="1:18">
      <c r="A62" s="75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</row>
    <row r="63" spans="1:18">
      <c r="A63" s="75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</row>
    <row r="64" spans="1:18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</row>
    <row r="65" spans="1:18">
      <c r="A65" s="75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</row>
    <row r="66" spans="1:18">
      <c r="A66" s="75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</row>
    <row r="67" spans="1:18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</row>
    <row r="68" spans="1:18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</row>
    <row r="69" spans="1:18">
      <c r="A69" s="75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</row>
    <row r="70" spans="1:18">
      <c r="A70" s="75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</row>
    <row r="71" spans="1:18">
      <c r="A71" s="75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</row>
    <row r="72" spans="1:18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</row>
    <row r="73" spans="1:18">
      <c r="A73" s="7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</row>
    <row r="74" spans="1:18">
      <c r="A74" s="7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</row>
    <row r="75" spans="1:18">
      <c r="A75" s="75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</row>
    <row r="76" spans="1:18">
      <c r="A76" s="75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</row>
    <row r="77" spans="1:18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</row>
    <row r="78" spans="1:18">
      <c r="A78" s="75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</row>
    <row r="79" spans="1:18">
      <c r="A79" s="75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</row>
    <row r="80" spans="1:18">
      <c r="A80" s="75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</row>
    <row r="81" spans="1:18">
      <c r="A81" s="75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</row>
    <row r="82" spans="1:18">
      <c r="A82" s="75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</row>
    <row r="83" spans="1:18">
      <c r="A83" s="75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</row>
    <row r="84" spans="1:18">
      <c r="A84" s="75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</row>
    <row r="85" spans="1:18">
      <c r="A85" s="75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</row>
    <row r="86" spans="1:18">
      <c r="A86" s="75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</row>
    <row r="87" spans="1:18">
      <c r="A87" s="75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</row>
    <row r="88" spans="1:18">
      <c r="A88" s="75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</row>
    <row r="89" spans="1:18">
      <c r="A89" s="75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</row>
    <row r="90" spans="1:18">
      <c r="A90" s="75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</row>
    <row r="91" spans="1:18">
      <c r="A91" s="75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</row>
    <row r="92" spans="1:18">
      <c r="A92" s="75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</row>
    <row r="93" spans="1:18">
      <c r="A93" s="75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</row>
    <row r="94" spans="1:18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</row>
    <row r="95" spans="1:18">
      <c r="A95" s="75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</row>
    <row r="96" spans="1:18">
      <c r="A96" s="75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</row>
    <row r="97" spans="1:18">
      <c r="A97" s="75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</row>
    <row r="98" spans="1:18">
      <c r="A98" s="75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</row>
    <row r="99" spans="1:18">
      <c r="A99" s="75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</row>
    <row r="100" spans="1:18">
      <c r="A100" s="75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</row>
    <row r="101" spans="1:18">
      <c r="A101" s="75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</row>
    <row r="102" spans="1:18">
      <c r="A102" s="75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</row>
    <row r="103" spans="1:18">
      <c r="A103" s="75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</row>
    <row r="104" spans="1:18">
      <c r="A104" s="75"/>
      <c r="B104" s="76"/>
      <c r="C104" s="76"/>
      <c r="D104" s="76"/>
    </row>
    <row r="105" spans="1:18">
      <c r="A105" s="75"/>
      <c r="B105" s="76"/>
      <c r="C105" s="76"/>
      <c r="D105" s="76"/>
    </row>
    <row r="106" spans="1:18">
      <c r="A106" s="75"/>
      <c r="B106" s="76"/>
      <c r="C106" s="76"/>
      <c r="D106" s="76"/>
    </row>
    <row r="107" spans="1:18">
      <c r="A107" s="75"/>
      <c r="B107" s="76"/>
      <c r="C107" s="76"/>
      <c r="D107" s="76"/>
    </row>
    <row r="108" spans="1:18">
      <c r="A108" s="75"/>
      <c r="B108" s="76"/>
      <c r="C108" s="76"/>
      <c r="D108" s="76"/>
    </row>
    <row r="109" spans="1:18">
      <c r="A109" s="75"/>
      <c r="B109" s="76"/>
      <c r="C109" s="76"/>
      <c r="D109" s="76"/>
    </row>
  </sheetData>
  <sheetProtection algorithmName="SHA-512" hashValue="Qm+dCyCKtg9OMP4WNhE0DAyUVd4cYaysGH615uFQLlVF2Yku0ekzz6bBnAqnt6rw9aP0GC5mGeldLBCeZG63lA==" saltValue="NKVq7k5nkKCavkz1nb4LXw==" spinCount="100000" sheet="1" objects="1" scenarios="1"/>
  <protectedRanges>
    <protectedRange password="C8D1" sqref="C13 C7:C8 C15:C20" name="Bereik1_1"/>
    <protectedRange password="C8D1" sqref="D7:D8 D13:D20" name="Bereik1_2"/>
    <protectedRange password="C8D1" sqref="B7:B8 B13:B20" name="Bereik1_3"/>
  </protectedRanges>
  <mergeCells count="2">
    <mergeCell ref="A2:D2"/>
    <mergeCell ref="B1:D1"/>
  </mergeCells>
  <pageMargins left="0.7" right="0.7" top="0.75" bottom="0.75" header="0.3" footer="0.3"/>
  <pageSetup paperSize="9" scale="68" fitToHeight="0" orientation="landscape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88DC-A2A5-6B44-8500-E7140CB0E89B}">
  <sheetPr>
    <pageSetUpPr fitToPage="1"/>
  </sheetPr>
  <dimension ref="A1:AD57"/>
  <sheetViews>
    <sheetView zoomScale="175" zoomScaleNormal="175" workbookViewId="0">
      <selection activeCell="B20" sqref="B20"/>
    </sheetView>
  </sheetViews>
  <sheetFormatPr defaultColWidth="8.875" defaultRowHeight="15.75"/>
  <cols>
    <col min="1" max="1" width="39.625" style="12" customWidth="1"/>
    <col min="2" max="2" width="19.375" customWidth="1"/>
    <col min="3" max="3" width="19.375" style="12" customWidth="1"/>
    <col min="4" max="4" width="14" customWidth="1"/>
    <col min="5" max="5" width="69.5" style="3" customWidth="1"/>
    <col min="6" max="6" width="19.625" customWidth="1"/>
  </cols>
  <sheetData>
    <row r="1" spans="1:30">
      <c r="A1" s="100" t="s">
        <v>46</v>
      </c>
      <c r="B1" s="100"/>
      <c r="C1" s="100"/>
      <c r="D1" s="100"/>
      <c r="E1" s="100"/>
      <c r="F1" s="100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>
      <c r="A2" s="98" t="s">
        <v>174</v>
      </c>
      <c r="B2" s="98"/>
      <c r="C2" s="98"/>
      <c r="D2" s="98"/>
      <c r="E2" s="98"/>
      <c r="F2" s="98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</row>
    <row r="3" spans="1:30" ht="31.5">
      <c r="A3" s="12" t="s">
        <v>6</v>
      </c>
      <c r="B3" s="3" t="s">
        <v>5</v>
      </c>
      <c r="C3" s="11" t="s">
        <v>15</v>
      </c>
      <c r="D3" t="s">
        <v>0</v>
      </c>
      <c r="E3" s="3" t="s">
        <v>3</v>
      </c>
      <c r="F3" t="s">
        <v>4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1:30" ht="63">
      <c r="A4" s="5" t="s">
        <v>7</v>
      </c>
      <c r="B4" s="10" t="s">
        <v>135</v>
      </c>
      <c r="C4" s="5" t="s">
        <v>136</v>
      </c>
      <c r="D4" s="8">
        <v>1</v>
      </c>
      <c r="E4" s="9" t="s">
        <v>137</v>
      </c>
      <c r="F4" s="8">
        <v>1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1:30" ht="47.25">
      <c r="A5" s="5" t="s">
        <v>7</v>
      </c>
      <c r="B5" s="10" t="s">
        <v>133</v>
      </c>
      <c r="C5" s="5" t="s">
        <v>134</v>
      </c>
      <c r="D5" s="8">
        <v>2</v>
      </c>
      <c r="E5" s="9" t="s">
        <v>138</v>
      </c>
      <c r="F5" s="8">
        <v>2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1:30" ht="47.25">
      <c r="A6" s="5" t="s">
        <v>7</v>
      </c>
      <c r="B6" s="10" t="s">
        <v>127</v>
      </c>
      <c r="C6" s="5" t="s">
        <v>128</v>
      </c>
      <c r="D6" s="8">
        <v>5</v>
      </c>
      <c r="E6" s="9" t="s">
        <v>139</v>
      </c>
      <c r="F6" s="8">
        <v>3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1:30" ht="47.25">
      <c r="A7" s="5" t="s">
        <v>7</v>
      </c>
      <c r="B7" s="10" t="s">
        <v>115</v>
      </c>
      <c r="C7" s="5" t="s">
        <v>116</v>
      </c>
      <c r="D7" s="8">
        <v>11</v>
      </c>
      <c r="E7" s="9" t="s">
        <v>140</v>
      </c>
      <c r="F7" s="8">
        <v>2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1:30" ht="47.25">
      <c r="A8" s="5" t="s">
        <v>7</v>
      </c>
      <c r="B8" s="10" t="s">
        <v>109</v>
      </c>
      <c r="C8" s="5" t="s">
        <v>110</v>
      </c>
      <c r="D8" s="8">
        <v>14</v>
      </c>
      <c r="E8" s="9" t="s">
        <v>141</v>
      </c>
      <c r="F8" s="8">
        <v>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ht="47.25">
      <c r="A9" s="5" t="s">
        <v>7</v>
      </c>
      <c r="B9" s="10" t="s">
        <v>99</v>
      </c>
      <c r="C9" s="5" t="s">
        <v>100</v>
      </c>
      <c r="D9" s="8">
        <v>19</v>
      </c>
      <c r="E9" s="9" t="s">
        <v>142</v>
      </c>
      <c r="F9" s="8">
        <v>2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</row>
    <row r="10" spans="1:30" ht="47.25">
      <c r="A10" s="5" t="s">
        <v>8</v>
      </c>
      <c r="B10" s="10" t="s">
        <v>133</v>
      </c>
      <c r="C10" s="5" t="s">
        <v>134</v>
      </c>
      <c r="D10" s="8">
        <v>2</v>
      </c>
      <c r="E10" s="9" t="s">
        <v>138</v>
      </c>
      <c r="F10" s="8">
        <v>2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</row>
    <row r="11" spans="1:30" ht="47.25">
      <c r="A11" s="5" t="s">
        <v>8</v>
      </c>
      <c r="B11" s="10" t="s">
        <v>117</v>
      </c>
      <c r="C11" s="5" t="s">
        <v>118</v>
      </c>
      <c r="D11" s="8">
        <v>10</v>
      </c>
      <c r="E11" s="9" t="s">
        <v>143</v>
      </c>
      <c r="F11" s="8">
        <v>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ht="47.25">
      <c r="A12" s="5" t="s">
        <v>8</v>
      </c>
      <c r="B12" s="10" t="s">
        <v>99</v>
      </c>
      <c r="C12" s="5" t="s">
        <v>100</v>
      </c>
      <c r="D12" s="8">
        <v>19</v>
      </c>
      <c r="E12" s="9" t="s">
        <v>142</v>
      </c>
      <c r="F12" s="8">
        <v>1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</row>
    <row r="13" spans="1:30" ht="47.25">
      <c r="A13" s="5" t="s">
        <v>8</v>
      </c>
      <c r="B13" s="10" t="s">
        <v>97</v>
      </c>
      <c r="C13" s="5" t="s">
        <v>98</v>
      </c>
      <c r="D13" s="8">
        <v>20</v>
      </c>
      <c r="E13" s="9" t="s">
        <v>142</v>
      </c>
      <c r="F13" s="8">
        <v>2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ht="63">
      <c r="A14" s="5" t="s">
        <v>9</v>
      </c>
      <c r="B14" s="10" t="s">
        <v>135</v>
      </c>
      <c r="C14" s="5" t="s">
        <v>136</v>
      </c>
      <c r="D14" s="8"/>
      <c r="E14" s="9" t="s">
        <v>144</v>
      </c>
      <c r="F14" s="8">
        <v>2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</row>
    <row r="15" spans="1:30" ht="47.25">
      <c r="A15" s="5" t="s">
        <v>9</v>
      </c>
      <c r="B15" s="10" t="s">
        <v>127</v>
      </c>
      <c r="C15" s="5" t="s">
        <v>128</v>
      </c>
      <c r="D15" s="8"/>
      <c r="E15" s="9" t="s">
        <v>139</v>
      </c>
      <c r="F15" s="8">
        <v>2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</row>
    <row r="16" spans="1:30" ht="63">
      <c r="A16" s="5" t="s">
        <v>9</v>
      </c>
      <c r="B16" s="10" t="s">
        <v>111</v>
      </c>
      <c r="C16" s="5" t="s">
        <v>112</v>
      </c>
      <c r="D16" s="8"/>
      <c r="E16" s="9" t="s">
        <v>145</v>
      </c>
      <c r="F16" s="8">
        <v>3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</row>
    <row r="17" spans="1:30" ht="63">
      <c r="A17" s="5" t="s">
        <v>10</v>
      </c>
      <c r="B17" s="10" t="s">
        <v>135</v>
      </c>
      <c r="C17" s="5" t="s">
        <v>136</v>
      </c>
      <c r="D17" s="8"/>
      <c r="E17" s="9" t="s">
        <v>144</v>
      </c>
      <c r="F17" s="8">
        <v>3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</row>
    <row r="18" spans="1:30" ht="47.25">
      <c r="A18" s="5" t="s">
        <v>10</v>
      </c>
      <c r="B18" s="10" t="s">
        <v>133</v>
      </c>
      <c r="C18" s="5" t="s">
        <v>134</v>
      </c>
      <c r="D18" s="8"/>
      <c r="E18" s="9" t="s">
        <v>138</v>
      </c>
      <c r="F18" s="8">
        <v>1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</row>
    <row r="19" spans="1:30" ht="63">
      <c r="A19" s="5" t="s">
        <v>10</v>
      </c>
      <c r="B19" s="10" t="s">
        <v>111</v>
      </c>
      <c r="C19" s="5" t="s">
        <v>112</v>
      </c>
      <c r="D19" s="8"/>
      <c r="E19" s="9" t="s">
        <v>145</v>
      </c>
      <c r="F19" s="8">
        <v>2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ht="47.25">
      <c r="A20" s="5" t="s">
        <v>10</v>
      </c>
      <c r="B20" s="10" t="s">
        <v>99</v>
      </c>
      <c r="C20" s="5" t="s">
        <v>100</v>
      </c>
      <c r="D20" s="8"/>
      <c r="E20" s="9" t="s">
        <v>142</v>
      </c>
      <c r="F20" s="8">
        <v>1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</row>
    <row r="21" spans="1:30" ht="47.25">
      <c r="A21" s="5" t="s">
        <v>10</v>
      </c>
      <c r="B21" s="10" t="s">
        <v>97</v>
      </c>
      <c r="C21" s="5" t="s">
        <v>98</v>
      </c>
      <c r="D21" s="8"/>
      <c r="E21" s="9" t="s">
        <v>142</v>
      </c>
      <c r="F21" s="8">
        <v>1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</row>
    <row r="22" spans="1:30" ht="47.25">
      <c r="A22" s="5" t="s">
        <v>11</v>
      </c>
      <c r="B22" s="10" t="s">
        <v>133</v>
      </c>
      <c r="C22" s="5" t="s">
        <v>134</v>
      </c>
      <c r="D22" s="8"/>
      <c r="E22" s="9" t="s">
        <v>138</v>
      </c>
      <c r="F22" s="8">
        <v>1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</row>
    <row r="23" spans="1:30" ht="47.25">
      <c r="A23" s="5" t="s">
        <v>11</v>
      </c>
      <c r="B23" s="10" t="s">
        <v>129</v>
      </c>
      <c r="C23" s="5" t="s">
        <v>130</v>
      </c>
      <c r="D23" s="8"/>
      <c r="E23" s="9" t="s">
        <v>146</v>
      </c>
      <c r="F23" s="8">
        <v>2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</row>
    <row r="24" spans="1:30" ht="47.25">
      <c r="A24" s="5" t="s">
        <v>12</v>
      </c>
      <c r="B24" s="10" t="s">
        <v>129</v>
      </c>
      <c r="C24" s="5" t="s">
        <v>130</v>
      </c>
      <c r="D24" s="8"/>
      <c r="E24" s="9" t="s">
        <v>146</v>
      </c>
      <c r="F24" s="8">
        <v>4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1:30" ht="47.25">
      <c r="A25" s="5" t="s">
        <v>12</v>
      </c>
      <c r="B25" s="10" t="s">
        <v>115</v>
      </c>
      <c r="C25" s="5" t="s">
        <v>116</v>
      </c>
      <c r="D25" s="8"/>
      <c r="E25" s="9" t="s">
        <v>140</v>
      </c>
      <c r="F25" s="8">
        <v>2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</row>
    <row r="26" spans="1:30" ht="47.25">
      <c r="A26" s="5" t="s">
        <v>12</v>
      </c>
      <c r="B26" s="10" t="s">
        <v>109</v>
      </c>
      <c r="C26" s="5" t="s">
        <v>110</v>
      </c>
      <c r="D26" s="8"/>
      <c r="E26" s="9" t="s">
        <v>147</v>
      </c>
      <c r="F26" s="8">
        <v>3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 spans="1:30" ht="47.25">
      <c r="A27" s="5" t="s">
        <v>12</v>
      </c>
      <c r="B27" s="10" t="s">
        <v>107</v>
      </c>
      <c r="C27" s="5" t="s">
        <v>108</v>
      </c>
      <c r="D27" s="8"/>
      <c r="E27" s="9" t="s">
        <v>148</v>
      </c>
      <c r="F27" s="8">
        <v>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</row>
    <row r="28" spans="1:30" ht="47.25">
      <c r="A28" s="5" t="s">
        <v>13</v>
      </c>
      <c r="B28" s="10" t="s">
        <v>117</v>
      </c>
      <c r="C28" s="5" t="s">
        <v>118</v>
      </c>
      <c r="D28" s="8"/>
      <c r="E28" s="9" t="s">
        <v>143</v>
      </c>
      <c r="F28" s="8">
        <v>3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</row>
    <row r="29" spans="1:30" ht="47.25">
      <c r="A29" s="5" t="s">
        <v>13</v>
      </c>
      <c r="B29" s="10" t="s">
        <v>99</v>
      </c>
      <c r="C29" s="5" t="s">
        <v>100</v>
      </c>
      <c r="D29" s="8"/>
      <c r="E29" s="9" t="s">
        <v>142</v>
      </c>
      <c r="F29" s="8">
        <v>6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</row>
    <row r="30" spans="1:30" ht="47.25">
      <c r="A30" s="5" t="s">
        <v>13</v>
      </c>
      <c r="B30" s="10" t="s">
        <v>97</v>
      </c>
      <c r="C30" s="5" t="s">
        <v>98</v>
      </c>
      <c r="D30" s="8"/>
      <c r="E30" s="9" t="s">
        <v>142</v>
      </c>
      <c r="F30" s="8">
        <v>6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</row>
    <row r="31" spans="1:30" ht="78.75">
      <c r="A31" s="5" t="s">
        <v>14</v>
      </c>
      <c r="B31" s="10" t="s">
        <v>131</v>
      </c>
      <c r="C31" s="5" t="s">
        <v>106</v>
      </c>
      <c r="D31" s="8"/>
      <c r="E31" s="9" t="s">
        <v>149</v>
      </c>
      <c r="F31" s="8">
        <v>5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</row>
    <row r="32" spans="1:30" ht="63">
      <c r="A32" s="5" t="s">
        <v>14</v>
      </c>
      <c r="B32" s="10" t="s">
        <v>125</v>
      </c>
      <c r="C32" s="5" t="s">
        <v>126</v>
      </c>
      <c r="D32" s="8"/>
      <c r="E32" s="9" t="s">
        <v>150</v>
      </c>
      <c r="F32" s="8">
        <v>5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</row>
    <row r="33" spans="1:30" ht="63">
      <c r="A33" s="5" t="s">
        <v>14</v>
      </c>
      <c r="B33" s="10" t="s">
        <v>121</v>
      </c>
      <c r="C33" s="5" t="s">
        <v>122</v>
      </c>
      <c r="D33" s="8"/>
      <c r="E33" s="7" t="s">
        <v>151</v>
      </c>
      <c r="F33" s="8">
        <v>4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</row>
    <row r="34" spans="1:30" ht="63">
      <c r="A34" s="5" t="s">
        <v>14</v>
      </c>
      <c r="B34" s="10" t="s">
        <v>101</v>
      </c>
      <c r="C34" s="5" t="s">
        <v>102</v>
      </c>
      <c r="D34" s="8"/>
      <c r="E34" s="7" t="s">
        <v>152</v>
      </c>
      <c r="F34" s="8">
        <v>5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</row>
    <row r="35" spans="1:30" ht="78.75">
      <c r="A35" s="5" t="s">
        <v>14</v>
      </c>
      <c r="B35" s="10" t="s">
        <v>105</v>
      </c>
      <c r="C35" s="5" t="s">
        <v>106</v>
      </c>
      <c r="D35" s="8"/>
      <c r="E35" s="7" t="s">
        <v>153</v>
      </c>
      <c r="F35" s="8">
        <v>3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</row>
    <row r="36" spans="1:30" ht="63">
      <c r="A36" s="5" t="s">
        <v>14</v>
      </c>
      <c r="B36" s="10" t="s">
        <v>95</v>
      </c>
      <c r="C36" s="5" t="s">
        <v>96</v>
      </c>
      <c r="D36" s="8"/>
      <c r="E36" s="7" t="s">
        <v>154</v>
      </c>
      <c r="F36" s="8">
        <v>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</row>
    <row r="37" spans="1:30" ht="63">
      <c r="A37" s="5" t="s">
        <v>14</v>
      </c>
      <c r="B37" s="10" t="s">
        <v>93</v>
      </c>
      <c r="C37" s="5" t="s">
        <v>94</v>
      </c>
      <c r="D37" s="8"/>
      <c r="E37" s="7" t="s">
        <v>155</v>
      </c>
      <c r="F37" s="8">
        <v>6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</row>
    <row r="38" spans="1:30">
      <c r="A38" s="77"/>
      <c r="B38" s="76"/>
      <c r="C38" s="77"/>
      <c r="D38" s="76"/>
      <c r="E38" s="78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</row>
    <row r="39" spans="1:30">
      <c r="A39" s="77"/>
      <c r="B39" s="76"/>
      <c r="C39" s="77"/>
      <c r="D39" s="76"/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</row>
    <row r="40" spans="1:30">
      <c r="A40" s="77"/>
      <c r="B40" s="76"/>
      <c r="C40" s="77"/>
      <c r="D40" s="76"/>
      <c r="E40" s="78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</row>
    <row r="41" spans="1:30">
      <c r="A41" s="77"/>
      <c r="B41" s="76"/>
      <c r="C41" s="77"/>
      <c r="D41" s="76"/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</row>
    <row r="42" spans="1:30">
      <c r="A42" s="77"/>
      <c r="B42" s="76"/>
      <c r="C42" s="77"/>
      <c r="D42" s="76"/>
      <c r="E42" s="78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</row>
    <row r="43" spans="1:30">
      <c r="A43" s="77"/>
      <c r="B43" s="76"/>
      <c r="C43" s="77"/>
      <c r="D43" s="76"/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</row>
    <row r="44" spans="1:30">
      <c r="A44" s="77"/>
      <c r="B44" s="76"/>
      <c r="C44" s="77"/>
      <c r="D44" s="76"/>
      <c r="E44" s="78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</row>
    <row r="45" spans="1:30">
      <c r="A45" s="77"/>
      <c r="B45" s="76"/>
      <c r="C45" s="77"/>
      <c r="D45" s="76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</row>
    <row r="46" spans="1:30">
      <c r="A46" s="77"/>
      <c r="B46" s="76"/>
      <c r="C46" s="77"/>
      <c r="D46" s="76"/>
      <c r="E46" s="78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</row>
    <row r="47" spans="1:30">
      <c r="A47" s="77"/>
      <c r="B47" s="76"/>
      <c r="C47" s="77"/>
      <c r="D47" s="76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</row>
    <row r="48" spans="1:30">
      <c r="A48" s="77"/>
      <c r="B48" s="76"/>
      <c r="C48" s="77"/>
      <c r="D48" s="76"/>
      <c r="E48" s="78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</row>
    <row r="49" spans="1:30">
      <c r="A49" s="77"/>
      <c r="B49" s="76"/>
      <c r="C49" s="77"/>
      <c r="D49" s="76"/>
      <c r="E49" s="78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</row>
    <row r="50" spans="1:30">
      <c r="A50" s="77"/>
      <c r="B50" s="76"/>
      <c r="C50" s="77"/>
      <c r="D50" s="76"/>
      <c r="E50" s="78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</row>
    <row r="51" spans="1:30">
      <c r="A51" s="77"/>
      <c r="B51" s="76"/>
      <c r="C51" s="77"/>
      <c r="D51" s="76"/>
      <c r="E51" s="78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</row>
    <row r="52" spans="1:30">
      <c r="A52" s="77"/>
      <c r="B52" s="76"/>
      <c r="C52" s="77"/>
      <c r="D52" s="76"/>
      <c r="E52" s="78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</row>
    <row r="53" spans="1:30">
      <c r="A53" s="77"/>
      <c r="B53" s="76"/>
      <c r="C53" s="77"/>
      <c r="D53" s="76"/>
      <c r="E53" s="78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</row>
    <row r="54" spans="1:30">
      <c r="A54" s="77"/>
      <c r="B54" s="76"/>
      <c r="C54" s="77"/>
      <c r="D54" s="76"/>
      <c r="E54" s="78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</row>
    <row r="55" spans="1:30">
      <c r="A55" s="77"/>
      <c r="B55" s="76"/>
      <c r="C55" s="77"/>
      <c r="D55" s="76"/>
      <c r="E55" s="78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</row>
    <row r="56" spans="1:30">
      <c r="A56" s="77"/>
      <c r="B56" s="76"/>
      <c r="C56" s="77"/>
      <c r="D56" s="76"/>
      <c r="E56" s="78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</row>
    <row r="57" spans="1:30">
      <c r="A57" s="77"/>
      <c r="B57" s="76"/>
      <c r="C57" s="77"/>
      <c r="D57" s="76"/>
      <c r="E57" s="78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</row>
  </sheetData>
  <sheetProtection algorithmName="SHA-512" hashValue="JAvacRlDnE2NELAFXrLo4Am4vM3ywi4qyOD47oT0lvhCKbk8629+Ir/Q3Ctg+U2gez3BRRvj3qMOJ57lnWy91g==" saltValue="1MoTDvY1aWRsltjFT2JD+g==" spinCount="100000" sheet="1" objects="1" scenarios="1"/>
  <protectedRanges>
    <protectedRange sqref="A4:F4" name="Range1"/>
  </protectedRanges>
  <mergeCells count="2">
    <mergeCell ref="A1:F1"/>
    <mergeCell ref="A2:F2"/>
  </mergeCells>
  <pageMargins left="0.7" right="0.7" top="0.75" bottom="0.75" header="0.3" footer="0.3"/>
  <pageSetup scale="68" fitToHeight="0" orientation="landscape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91F6-C66C-D147-83E3-781EBD5CD26A}">
  <sheetPr codeName="Sheet2"/>
  <dimension ref="A2:B36"/>
  <sheetViews>
    <sheetView workbookViewId="0">
      <selection activeCell="I46" sqref="I46"/>
    </sheetView>
  </sheetViews>
  <sheetFormatPr defaultColWidth="11" defaultRowHeight="15.75"/>
  <cols>
    <col min="1" max="1" width="13" bestFit="1" customWidth="1"/>
    <col min="2" max="3" width="22" bestFit="1" customWidth="1"/>
  </cols>
  <sheetData>
    <row r="2" spans="1:2">
      <c r="A2" s="61" t="s">
        <v>65</v>
      </c>
      <c r="B2" t="s">
        <v>67</v>
      </c>
    </row>
    <row r="3" spans="1:2">
      <c r="A3" s="62" t="s">
        <v>82</v>
      </c>
    </row>
    <row r="4" spans="1:2">
      <c r="A4" s="62" t="s">
        <v>66</v>
      </c>
    </row>
    <row r="13" spans="1:2">
      <c r="A13" s="61" t="s">
        <v>65</v>
      </c>
      <c r="B13" t="s">
        <v>67</v>
      </c>
    </row>
    <row r="14" spans="1:2">
      <c r="A14" s="62" t="s">
        <v>82</v>
      </c>
    </row>
    <row r="15" spans="1:2">
      <c r="A15" s="62" t="s">
        <v>66</v>
      </c>
    </row>
    <row r="34" spans="1:2">
      <c r="A34" s="61" t="s">
        <v>65</v>
      </c>
      <c r="B34" t="s">
        <v>70</v>
      </c>
    </row>
    <row r="35" spans="1:2">
      <c r="A35" s="62" t="s">
        <v>82</v>
      </c>
    </row>
    <row r="36" spans="1:2">
      <c r="A36" s="62" t="s">
        <v>66</v>
      </c>
    </row>
  </sheetData>
  <sheetProtection algorithmName="SHA-512" hashValue="PpyNMSqKKsJxE8GfpvundUUL76nNTEC4NMUwqOca7ZKfO4gU949L7lpZxlfFVLswltTlk9y+rxNC3wxW2wz5xA==" saltValue="VqbQN7TV4f3g0leQyxcAXw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D5F3-ACD0-DD44-9C34-94830E4C04CF}">
  <sheetPr codeName="Sheet3"/>
  <dimension ref="A2:K3"/>
  <sheetViews>
    <sheetView workbookViewId="0">
      <selection activeCell="G65" sqref="G65"/>
    </sheetView>
  </sheetViews>
  <sheetFormatPr defaultColWidth="11" defaultRowHeight="15.75"/>
  <cols>
    <col min="10" max="10" width="16.125" customWidth="1"/>
    <col min="11" max="11" width="14.125" customWidth="1"/>
  </cols>
  <sheetData>
    <row r="2" spans="1:11">
      <c r="A2" s="4" t="s">
        <v>71</v>
      </c>
      <c r="B2" s="4" t="s">
        <v>72</v>
      </c>
      <c r="C2" s="4" t="s">
        <v>73</v>
      </c>
      <c r="D2" s="4" t="s">
        <v>74</v>
      </c>
      <c r="E2" s="4" t="s">
        <v>75</v>
      </c>
      <c r="F2" s="4" t="s">
        <v>76</v>
      </c>
      <c r="G2" s="4" t="s">
        <v>77</v>
      </c>
      <c r="H2" s="4" t="s">
        <v>78</v>
      </c>
      <c r="I2" s="4" t="s">
        <v>79</v>
      </c>
      <c r="J2" s="4" t="s">
        <v>80</v>
      </c>
      <c r="K2" s="4" t="s">
        <v>81</v>
      </c>
    </row>
    <row r="3" spans="1:11">
      <c r="A3" s="4" t="e">
        <f>GETPIVOTDATA("Toegewezen ECTS",ECTS_berekening!$A$2,"Domein ","Anatomie/Embryologie en Histologie")</f>
        <v>#REF!</v>
      </c>
      <c r="B3" s="4" t="e">
        <f>GETPIVOTDATA("Toegewezen ECTS",ECTS_berekening!$A$2,"Domein ","Fysiologie van organen in thorax en abdomen")</f>
        <v>#REF!</v>
      </c>
      <c r="C3" s="4" t="e">
        <f>GETPIVOTDATA("Toegewezen ECTS",ECTS_berekening!$A$2,"Domein ","(Moleculaire) celbiologie en Genetica")</f>
        <v>#REF!</v>
      </c>
      <c r="D3" s="4" t="e">
        <f>GETPIVOTDATA("Toegewezen ECTS",ECTS_berekening!$A$2,"Domein ","Stofwisseling (koolhydraat-, eiwit- en vetmetabolisme)")</f>
        <v>#REF!</v>
      </c>
      <c r="E3" s="4" t="e">
        <f>GETPIVOTDATA("Toegewezen ECTS",ECTS_berekening!$A$2,"Domein ","Hormonale Regelsystemen")</f>
        <v>#REF!</v>
      </c>
      <c r="F3" s="4" t="e">
        <f>GETPIVOTDATA("Toegewezen ECTS",ECTS_berekening!$A$2,"Domein ","Zenuwstelsel")</f>
        <v>#REF!</v>
      </c>
      <c r="G3" s="4" t="e">
        <f>GETPIVOTDATA("Toegewezen ECTS",ECTS_berekening!$A$2,"Domein ","Immunologie")</f>
        <v>#REF!</v>
      </c>
      <c r="H3" s="4" t="e">
        <f>GETPIVOTDATA("Toegewezen ECTS",ECTS_berekening!$A$2,"Domein ","Wetenschapsleer en vaardigheden (epidemiologie, methodologie, statistiek, verslaglegging, presentaties, omgaan met wetenschappelijke informatie)")</f>
        <v>#REF!</v>
      </c>
      <c r="I3" s="4"/>
      <c r="J3" s="4" t="e">
        <f>SUM(A3:I3)</f>
        <v>#REF!</v>
      </c>
      <c r="K3" s="4">
        <f>COUNTIF(A3:H3,"&gt;5")</f>
        <v>0</v>
      </c>
    </row>
  </sheetData>
  <sheetProtection algorithmName="SHA-512" hashValue="t4GM1BzcLRdS2pP2QHVF1EmHuDw9QMu0atSrNSGuLZ2GwvkZ8Hw9FS1SWdCIOhEU567x6JnG5pEZ9IF3VaY5yQ==" saltValue="qu/PQXz/hz17e1ZkPWqVIg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760C-C62C-46EF-8055-871076330FC6}">
  <sheetPr codeName="Sheet4"/>
  <dimension ref="A1:E22"/>
  <sheetViews>
    <sheetView tabSelected="1" workbookViewId="0">
      <selection activeCell="I48" sqref="I48"/>
    </sheetView>
  </sheetViews>
  <sheetFormatPr defaultColWidth="8.875" defaultRowHeight="15.75"/>
  <cols>
    <col min="1" max="1" width="53.5" customWidth="1"/>
    <col min="2" max="2" width="36.625" customWidth="1"/>
    <col min="4" max="4" width="24.125" customWidth="1"/>
  </cols>
  <sheetData>
    <row r="1" spans="1:5">
      <c r="A1" s="1" t="s">
        <v>47</v>
      </c>
      <c r="B1" s="1" t="s">
        <v>43</v>
      </c>
      <c r="C1" s="1" t="s">
        <v>45</v>
      </c>
      <c r="D1" s="1"/>
      <c r="E1" s="1" t="s">
        <v>157</v>
      </c>
    </row>
    <row r="2" spans="1:5">
      <c r="A2" t="s">
        <v>7</v>
      </c>
      <c r="B2" t="s">
        <v>22</v>
      </c>
      <c r="C2" t="s">
        <v>27</v>
      </c>
      <c r="E2" t="s">
        <v>156</v>
      </c>
    </row>
    <row r="3" spans="1:5">
      <c r="A3" t="s">
        <v>8</v>
      </c>
      <c r="B3" t="s">
        <v>23</v>
      </c>
      <c r="C3" t="s">
        <v>28</v>
      </c>
      <c r="E3" t="s">
        <v>158</v>
      </c>
    </row>
    <row r="4" spans="1:5">
      <c r="A4" t="s">
        <v>9</v>
      </c>
      <c r="B4" t="s">
        <v>171</v>
      </c>
      <c r="C4" t="s">
        <v>31</v>
      </c>
      <c r="E4" t="s">
        <v>159</v>
      </c>
    </row>
    <row r="5" spans="1:5">
      <c r="A5" t="s">
        <v>10</v>
      </c>
      <c r="B5" t="s">
        <v>25</v>
      </c>
      <c r="C5" t="s">
        <v>61</v>
      </c>
      <c r="E5" t="s">
        <v>160</v>
      </c>
    </row>
    <row r="6" spans="1:5">
      <c r="A6" t="s">
        <v>11</v>
      </c>
      <c r="B6" t="s">
        <v>17</v>
      </c>
      <c r="C6" t="s">
        <v>59</v>
      </c>
      <c r="E6" t="s">
        <v>161</v>
      </c>
    </row>
    <row r="7" spans="1:5">
      <c r="A7" t="s">
        <v>12</v>
      </c>
      <c r="B7" t="s">
        <v>18</v>
      </c>
      <c r="C7" t="s">
        <v>30</v>
      </c>
      <c r="E7" t="s">
        <v>162</v>
      </c>
    </row>
    <row r="8" spans="1:5">
      <c r="A8" t="s">
        <v>13</v>
      </c>
      <c r="B8" t="s">
        <v>19</v>
      </c>
      <c r="C8" t="s">
        <v>29</v>
      </c>
      <c r="E8" t="s">
        <v>163</v>
      </c>
    </row>
    <row r="9" spans="1:5">
      <c r="A9" t="s">
        <v>14</v>
      </c>
      <c r="B9" t="s">
        <v>20</v>
      </c>
      <c r="C9" t="s">
        <v>168</v>
      </c>
    </row>
    <row r="10" spans="1:5">
      <c r="A10" s="67" t="s">
        <v>69</v>
      </c>
      <c r="B10" t="s">
        <v>21</v>
      </c>
      <c r="C10" t="s">
        <v>60</v>
      </c>
    </row>
    <row r="11" spans="1:5">
      <c r="B11" t="s">
        <v>16</v>
      </c>
      <c r="C11" t="s">
        <v>62</v>
      </c>
    </row>
    <row r="12" spans="1:5">
      <c r="B12" t="s">
        <v>169</v>
      </c>
      <c r="C12" t="s">
        <v>166</v>
      </c>
    </row>
    <row r="13" spans="1:5">
      <c r="B13" t="s">
        <v>24</v>
      </c>
      <c r="C13" t="s">
        <v>64</v>
      </c>
    </row>
    <row r="14" spans="1:5">
      <c r="B14" t="s">
        <v>26</v>
      </c>
      <c r="C14" t="s">
        <v>32</v>
      </c>
    </row>
    <row r="15" spans="1:5">
      <c r="B15" t="s">
        <v>170</v>
      </c>
      <c r="C15" t="s">
        <v>63</v>
      </c>
    </row>
    <row r="16" spans="1:5">
      <c r="B16" t="s">
        <v>55</v>
      </c>
      <c r="C16" t="s">
        <v>167</v>
      </c>
    </row>
    <row r="17" spans="2:3">
      <c r="B17" t="s">
        <v>56</v>
      </c>
      <c r="C17" t="s">
        <v>33</v>
      </c>
    </row>
    <row r="18" spans="2:3">
      <c r="B18" t="s">
        <v>57</v>
      </c>
      <c r="C18" t="s">
        <v>42</v>
      </c>
    </row>
    <row r="19" spans="2:3">
      <c r="B19" t="s">
        <v>58</v>
      </c>
    </row>
    <row r="20" spans="2:3">
      <c r="B20" t="s">
        <v>42</v>
      </c>
    </row>
    <row r="22" spans="2:3">
      <c r="C22" s="83"/>
    </row>
  </sheetData>
  <sheetProtection algorithmName="SHA-512" hashValue="rEH9UVaaBZR26iCUpu5J29cKlxesjusnB3OC8wSdW8hQUpYtyUHwzTKsIeAlWuzm+B7/XZrLG0tJ4tAhZnrnXw==" saltValue="OjxvBfpjMkzW/xERQ5HYzw==" spinCount="100000" sheet="1" objects="1" scenarios="1"/>
  <sortState xmlns:xlrd2="http://schemas.microsoft.com/office/spreadsheetml/2017/richdata2" ref="C2:C20">
    <sortCondition ref="C2:C20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Persoonlijke gegevens </vt:lpstr>
      <vt:lpstr>Tabel 1</vt:lpstr>
      <vt:lpstr>Tabel 2</vt:lpstr>
      <vt:lpstr>Tabel 1_Voorbeeld</vt:lpstr>
      <vt:lpstr>Tabel 2_Voorbeeld</vt:lpstr>
      <vt:lpstr>ECTS_berekening</vt:lpstr>
      <vt:lpstr>Corsa</vt:lpstr>
      <vt:lpstr>Sheet_data</vt:lpstr>
      <vt:lpstr>Table_1</vt:lpstr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A-KO selectie</dc:creator>
  <cp:lastModifiedBy>Meijers, Esther (OIFHML)</cp:lastModifiedBy>
  <cp:lastPrinted>2025-03-10T13:44:12Z</cp:lastPrinted>
  <dcterms:created xsi:type="dcterms:W3CDTF">2025-02-17T17:05:39Z</dcterms:created>
  <dcterms:modified xsi:type="dcterms:W3CDTF">2025-11-03T13:12:46Z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DataFormExcel" visible="true"/>
      </mso:documentControls>
    </mso:qat>
  </mso:ribbon>
</mso:customUI>
</file>